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er Uarac\Desktop\"/>
    </mc:Choice>
  </mc:AlternateContent>
  <xr:revisionPtr revIDLastSave="0" documentId="13_ncr:1_{FBD0A586-4C88-48C5-8AFB-314A508813AF}" xr6:coauthVersionLast="47" xr6:coauthVersionMax="47" xr10:uidLastSave="{00000000-0000-0000-0000-000000000000}"/>
  <bookViews>
    <workbookView xWindow="-120" yWindow="-120" windowWidth="20730" windowHeight="11040" xr2:uid="{116C2871-749A-4D2E-BF90-54C8D89172CA}"/>
  </bookViews>
  <sheets>
    <sheet name="Variables Generales" sheetId="2" r:id="rId1"/>
    <sheet name="Temperaturas - PE" sheetId="4" r:id="rId2"/>
    <sheet name="Temperaturas - PP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" l="1"/>
  <c r="H4" i="6"/>
  <c r="F6" i="4"/>
  <c r="G4" i="6"/>
  <c r="AO12" i="6"/>
  <c r="AL12" i="6"/>
  <c r="AK12" i="6"/>
  <c r="AH12" i="6"/>
  <c r="AI12" i="6" s="1"/>
  <c r="AJ12" i="6" s="1"/>
  <c r="AM12" i="6" s="1"/>
  <c r="AN12" i="6" s="1"/>
  <c r="AO11" i="6"/>
  <c r="AL11" i="6"/>
  <c r="AK11" i="6"/>
  <c r="AH11" i="6"/>
  <c r="AI11" i="6" s="1"/>
  <c r="AJ11" i="6" s="1"/>
  <c r="AM11" i="6" s="1"/>
  <c r="AN11" i="6" s="1"/>
  <c r="AO10" i="6"/>
  <c r="AL10" i="6"/>
  <c r="AK10" i="6"/>
  <c r="AH10" i="6"/>
  <c r="AI10" i="6" s="1"/>
  <c r="AJ10" i="6" s="1"/>
  <c r="AM10" i="6" s="1"/>
  <c r="AN10" i="6" s="1"/>
  <c r="AP10" i="6" s="1"/>
  <c r="AQ10" i="6" s="1"/>
  <c r="AR10" i="6" s="1"/>
  <c r="AO9" i="6"/>
  <c r="AL9" i="6"/>
  <c r="AK9" i="6"/>
  <c r="AH9" i="6"/>
  <c r="AI9" i="6" s="1"/>
  <c r="AJ9" i="6" s="1"/>
  <c r="AO8" i="6"/>
  <c r="AL8" i="6"/>
  <c r="AK8" i="6"/>
  <c r="AH8" i="6"/>
  <c r="AI8" i="6" s="1"/>
  <c r="AJ8" i="6" s="1"/>
  <c r="AO7" i="6"/>
  <c r="AL7" i="6"/>
  <c r="AK7" i="6"/>
  <c r="AH7" i="6"/>
  <c r="AI7" i="6" s="1"/>
  <c r="AJ7" i="6" s="1"/>
  <c r="AO6" i="6"/>
  <c r="AL6" i="6"/>
  <c r="AK6" i="6"/>
  <c r="AH6" i="6"/>
  <c r="AI6" i="6" s="1"/>
  <c r="AJ6" i="6" s="1"/>
  <c r="AO5" i="6"/>
  <c r="AL5" i="6"/>
  <c r="AK5" i="6"/>
  <c r="AH5" i="6"/>
  <c r="AI5" i="6" s="1"/>
  <c r="AJ5" i="6" s="1"/>
  <c r="AO4" i="6"/>
  <c r="AL4" i="6"/>
  <c r="AK4" i="6"/>
  <c r="AH4" i="6"/>
  <c r="AI4" i="6" s="1"/>
  <c r="AJ4" i="6" s="1"/>
  <c r="AO3" i="6"/>
  <c r="AL3" i="6"/>
  <c r="AK3" i="6"/>
  <c r="AH3" i="6"/>
  <c r="AI3" i="6" s="1"/>
  <c r="AJ3" i="6" s="1"/>
  <c r="Z18" i="6"/>
  <c r="W18" i="6"/>
  <c r="V18" i="6"/>
  <c r="S18" i="6"/>
  <c r="T18" i="6" s="1"/>
  <c r="U18" i="6" s="1"/>
  <c r="Z17" i="6"/>
  <c r="W17" i="6"/>
  <c r="V17" i="6"/>
  <c r="S17" i="6"/>
  <c r="T17" i="6" s="1"/>
  <c r="U17" i="6" s="1"/>
  <c r="Z16" i="6"/>
  <c r="W16" i="6"/>
  <c r="V16" i="6"/>
  <c r="S16" i="6"/>
  <c r="T16" i="6" s="1"/>
  <c r="U16" i="6" s="1"/>
  <c r="Z15" i="6"/>
  <c r="W15" i="6"/>
  <c r="V15" i="6"/>
  <c r="S15" i="6"/>
  <c r="T15" i="6" s="1"/>
  <c r="U15" i="6" s="1"/>
  <c r="X15" i="6" s="1"/>
  <c r="Y15" i="6" s="1"/>
  <c r="Z14" i="6"/>
  <c r="W14" i="6"/>
  <c r="V14" i="6"/>
  <c r="S14" i="6"/>
  <c r="T14" i="6" s="1"/>
  <c r="U14" i="6" s="1"/>
  <c r="X14" i="6" s="1"/>
  <c r="Y14" i="6" s="1"/>
  <c r="Z13" i="6"/>
  <c r="W13" i="6"/>
  <c r="V13" i="6"/>
  <c r="S13" i="6"/>
  <c r="T13" i="6" s="1"/>
  <c r="U13" i="6" s="1"/>
  <c r="X13" i="6" s="1"/>
  <c r="Y13" i="6" s="1"/>
  <c r="Z12" i="6"/>
  <c r="W12" i="6"/>
  <c r="V12" i="6"/>
  <c r="S12" i="6"/>
  <c r="T12" i="6" s="1"/>
  <c r="U12" i="6" s="1"/>
  <c r="X12" i="6" s="1"/>
  <c r="Y12" i="6" s="1"/>
  <c r="Z11" i="6"/>
  <c r="W11" i="6"/>
  <c r="V11" i="6"/>
  <c r="S11" i="6"/>
  <c r="T11" i="6" s="1"/>
  <c r="U11" i="6" s="1"/>
  <c r="X11" i="6" s="1"/>
  <c r="Y11" i="6" s="1"/>
  <c r="Z10" i="6"/>
  <c r="W10" i="6"/>
  <c r="V10" i="6"/>
  <c r="S10" i="6"/>
  <c r="T10" i="6" s="1"/>
  <c r="U10" i="6" s="1"/>
  <c r="X10" i="6" s="1"/>
  <c r="Y10" i="6" s="1"/>
  <c r="Z9" i="6"/>
  <c r="W9" i="6"/>
  <c r="V9" i="6"/>
  <c r="S9" i="6"/>
  <c r="T9" i="6" s="1"/>
  <c r="U9" i="6" s="1"/>
  <c r="X9" i="6" s="1"/>
  <c r="Y9" i="6" s="1"/>
  <c r="Z8" i="6"/>
  <c r="W8" i="6"/>
  <c r="V8" i="6"/>
  <c r="S8" i="6"/>
  <c r="T8" i="6" s="1"/>
  <c r="U8" i="6" s="1"/>
  <c r="X8" i="6" s="1"/>
  <c r="Y8" i="6" s="1"/>
  <c r="Z7" i="6"/>
  <c r="W7" i="6"/>
  <c r="V7" i="6"/>
  <c r="S7" i="6"/>
  <c r="T7" i="6" s="1"/>
  <c r="U7" i="6" s="1"/>
  <c r="Z6" i="6"/>
  <c r="W6" i="6"/>
  <c r="V6" i="6"/>
  <c r="S6" i="6"/>
  <c r="T6" i="6" s="1"/>
  <c r="U6" i="6" s="1"/>
  <c r="Z5" i="6"/>
  <c r="W5" i="6"/>
  <c r="V5" i="6"/>
  <c r="S5" i="6"/>
  <c r="T5" i="6" s="1"/>
  <c r="U5" i="6" s="1"/>
  <c r="Z4" i="6"/>
  <c r="W4" i="6"/>
  <c r="V4" i="6"/>
  <c r="S4" i="6"/>
  <c r="T4" i="6" s="1"/>
  <c r="U4" i="6" s="1"/>
  <c r="Z3" i="6"/>
  <c r="W3" i="6"/>
  <c r="V3" i="6"/>
  <c r="S3" i="6"/>
  <c r="T3" i="6" s="1"/>
  <c r="U3" i="6" s="1"/>
  <c r="AL24" i="4"/>
  <c r="AI24" i="4"/>
  <c r="AH24" i="4"/>
  <c r="AE24" i="4"/>
  <c r="AF24" i="4" s="1"/>
  <c r="AG24" i="4" s="1"/>
  <c r="AJ24" i="4" s="1"/>
  <c r="AK24" i="4" s="1"/>
  <c r="AL23" i="4"/>
  <c r="AI23" i="4"/>
  <c r="AH23" i="4"/>
  <c r="AE23" i="4"/>
  <c r="AF23" i="4" s="1"/>
  <c r="AG23" i="4" s="1"/>
  <c r="AJ23" i="4" s="1"/>
  <c r="AK23" i="4" s="1"/>
  <c r="AL22" i="4"/>
  <c r="AI22" i="4"/>
  <c r="AH22" i="4"/>
  <c r="AE22" i="4"/>
  <c r="AF22" i="4" s="1"/>
  <c r="AG22" i="4" s="1"/>
  <c r="AJ22" i="4" s="1"/>
  <c r="AK22" i="4" s="1"/>
  <c r="AL21" i="4"/>
  <c r="AI21" i="4"/>
  <c r="AH21" i="4"/>
  <c r="AE21" i="4"/>
  <c r="AF21" i="4" s="1"/>
  <c r="AG21" i="4" s="1"/>
  <c r="AJ21" i="4" s="1"/>
  <c r="AK21" i="4" s="1"/>
  <c r="AL20" i="4"/>
  <c r="AI20" i="4"/>
  <c r="AH20" i="4"/>
  <c r="AE20" i="4"/>
  <c r="AF20" i="4" s="1"/>
  <c r="AG20" i="4" s="1"/>
  <c r="AJ20" i="4" s="1"/>
  <c r="AK20" i="4" s="1"/>
  <c r="AL19" i="4"/>
  <c r="AI19" i="4"/>
  <c r="AH19" i="4"/>
  <c r="AE19" i="4"/>
  <c r="AF19" i="4" s="1"/>
  <c r="AG19" i="4" s="1"/>
  <c r="AJ19" i="4" s="1"/>
  <c r="AK19" i="4" s="1"/>
  <c r="AL18" i="4"/>
  <c r="AI18" i="4"/>
  <c r="AH18" i="4"/>
  <c r="AE18" i="4"/>
  <c r="AF18" i="4" s="1"/>
  <c r="AG18" i="4" s="1"/>
  <c r="AJ18" i="4" s="1"/>
  <c r="AK18" i="4" s="1"/>
  <c r="AL17" i="4"/>
  <c r="AI17" i="4"/>
  <c r="AH17" i="4"/>
  <c r="AE17" i="4"/>
  <c r="AF17" i="4" s="1"/>
  <c r="AG17" i="4" s="1"/>
  <c r="AJ17" i="4" s="1"/>
  <c r="AK17" i="4" s="1"/>
  <c r="AL16" i="4"/>
  <c r="AI16" i="4"/>
  <c r="AH16" i="4"/>
  <c r="AE16" i="4"/>
  <c r="AF16" i="4" s="1"/>
  <c r="AG16" i="4" s="1"/>
  <c r="AJ16" i="4" s="1"/>
  <c r="AK16" i="4" s="1"/>
  <c r="AL15" i="4"/>
  <c r="AI15" i="4"/>
  <c r="AH15" i="4"/>
  <c r="AE15" i="4"/>
  <c r="AF15" i="4" s="1"/>
  <c r="AG15" i="4" s="1"/>
  <c r="AJ15" i="4" s="1"/>
  <c r="AK15" i="4" s="1"/>
  <c r="AL14" i="4"/>
  <c r="AI14" i="4"/>
  <c r="AH14" i="4"/>
  <c r="AE14" i="4"/>
  <c r="AF14" i="4" s="1"/>
  <c r="AG14" i="4" s="1"/>
  <c r="AJ14" i="4" s="1"/>
  <c r="AK14" i="4" s="1"/>
  <c r="AL13" i="4"/>
  <c r="AI13" i="4"/>
  <c r="AH13" i="4"/>
  <c r="AE13" i="4"/>
  <c r="AF13" i="4" s="1"/>
  <c r="AG13" i="4" s="1"/>
  <c r="AJ13" i="4" s="1"/>
  <c r="AK13" i="4" s="1"/>
  <c r="AL12" i="4"/>
  <c r="AI12" i="4"/>
  <c r="AH12" i="4"/>
  <c r="AE12" i="4"/>
  <c r="AF12" i="4" s="1"/>
  <c r="AG12" i="4" s="1"/>
  <c r="AJ12" i="4" s="1"/>
  <c r="AK12" i="4" s="1"/>
  <c r="AL11" i="4"/>
  <c r="AI11" i="4"/>
  <c r="AH11" i="4"/>
  <c r="AE11" i="4"/>
  <c r="AF11" i="4" s="1"/>
  <c r="AG11" i="4" s="1"/>
  <c r="AJ11" i="4" s="1"/>
  <c r="AK11" i="4" s="1"/>
  <c r="AL10" i="4"/>
  <c r="AI10" i="4"/>
  <c r="AH10" i="4"/>
  <c r="AE10" i="4"/>
  <c r="AF10" i="4" s="1"/>
  <c r="AG10" i="4" s="1"/>
  <c r="AJ10" i="4" s="1"/>
  <c r="AK10" i="4" s="1"/>
  <c r="AM10" i="4" s="1"/>
  <c r="AN10" i="4" s="1"/>
  <c r="AO10" i="4" s="1"/>
  <c r="AL9" i="4"/>
  <c r="AI9" i="4"/>
  <c r="AH9" i="4"/>
  <c r="AE9" i="4"/>
  <c r="AF9" i="4" s="1"/>
  <c r="AG9" i="4" s="1"/>
  <c r="AJ9" i="4" s="1"/>
  <c r="AK9" i="4" s="1"/>
  <c r="AL8" i="4"/>
  <c r="AI8" i="4"/>
  <c r="AH8" i="4"/>
  <c r="AE8" i="4"/>
  <c r="AF8" i="4" s="1"/>
  <c r="AG8" i="4" s="1"/>
  <c r="AJ8" i="4" s="1"/>
  <c r="AK8" i="4" s="1"/>
  <c r="AL7" i="4"/>
  <c r="AI7" i="4"/>
  <c r="AH7" i="4"/>
  <c r="AE7" i="4"/>
  <c r="AF7" i="4" s="1"/>
  <c r="AG7" i="4" s="1"/>
  <c r="AJ7" i="4" s="1"/>
  <c r="AK7" i="4" s="1"/>
  <c r="AL6" i="4"/>
  <c r="AI6" i="4"/>
  <c r="AH6" i="4"/>
  <c r="AE6" i="4"/>
  <c r="AF6" i="4" s="1"/>
  <c r="AG6" i="4" s="1"/>
  <c r="AJ6" i="4" s="1"/>
  <c r="AK6" i="4" s="1"/>
  <c r="AL5" i="4"/>
  <c r="AI5" i="4"/>
  <c r="AH5" i="4"/>
  <c r="AE5" i="4"/>
  <c r="AF5" i="4" s="1"/>
  <c r="AG5" i="4" s="1"/>
  <c r="AJ5" i="4" s="1"/>
  <c r="AK5" i="4" s="1"/>
  <c r="AL4" i="4"/>
  <c r="AI4" i="4"/>
  <c r="AH4" i="4"/>
  <c r="AE4" i="4"/>
  <c r="AF4" i="4" s="1"/>
  <c r="AG4" i="4" s="1"/>
  <c r="AJ4" i="4" s="1"/>
  <c r="AK4" i="4" s="1"/>
  <c r="AL3" i="4"/>
  <c r="AI3" i="4"/>
  <c r="AH3" i="4"/>
  <c r="AE3" i="4"/>
  <c r="AF3" i="4" s="1"/>
  <c r="AG3" i="4" s="1"/>
  <c r="AJ3" i="4" s="1"/>
  <c r="AK3" i="4" s="1"/>
  <c r="X26" i="4"/>
  <c r="U26" i="4"/>
  <c r="T26" i="4"/>
  <c r="Q26" i="4"/>
  <c r="R26" i="4" s="1"/>
  <c r="S26" i="4" s="1"/>
  <c r="V26" i="4" s="1"/>
  <c r="W26" i="4" s="1"/>
  <c r="X25" i="4"/>
  <c r="U25" i="4"/>
  <c r="T25" i="4"/>
  <c r="Q25" i="4"/>
  <c r="R25" i="4" s="1"/>
  <c r="S25" i="4" s="1"/>
  <c r="V25" i="4" s="1"/>
  <c r="W25" i="4" s="1"/>
  <c r="X24" i="4"/>
  <c r="U24" i="4"/>
  <c r="T24" i="4"/>
  <c r="Q24" i="4"/>
  <c r="R24" i="4" s="1"/>
  <c r="S24" i="4" s="1"/>
  <c r="V24" i="4" s="1"/>
  <c r="W24" i="4" s="1"/>
  <c r="X23" i="4"/>
  <c r="U23" i="4"/>
  <c r="T23" i="4"/>
  <c r="Q23" i="4"/>
  <c r="R23" i="4" s="1"/>
  <c r="S23" i="4" s="1"/>
  <c r="V23" i="4" s="1"/>
  <c r="W23" i="4" s="1"/>
  <c r="X22" i="4"/>
  <c r="U22" i="4"/>
  <c r="T22" i="4"/>
  <c r="Q22" i="4"/>
  <c r="R22" i="4" s="1"/>
  <c r="S22" i="4" s="1"/>
  <c r="V22" i="4" s="1"/>
  <c r="W22" i="4" s="1"/>
  <c r="X21" i="4"/>
  <c r="U21" i="4"/>
  <c r="T21" i="4"/>
  <c r="Q21" i="4"/>
  <c r="R21" i="4" s="1"/>
  <c r="S21" i="4" s="1"/>
  <c r="V21" i="4" s="1"/>
  <c r="W21" i="4" s="1"/>
  <c r="X20" i="4"/>
  <c r="U20" i="4"/>
  <c r="T20" i="4"/>
  <c r="Q20" i="4"/>
  <c r="R20" i="4" s="1"/>
  <c r="S20" i="4" s="1"/>
  <c r="V20" i="4" s="1"/>
  <c r="W20" i="4" s="1"/>
  <c r="X19" i="4"/>
  <c r="U19" i="4"/>
  <c r="T19" i="4"/>
  <c r="Q19" i="4"/>
  <c r="R19" i="4" s="1"/>
  <c r="S19" i="4" s="1"/>
  <c r="V19" i="4" s="1"/>
  <c r="W19" i="4" s="1"/>
  <c r="X18" i="4"/>
  <c r="U18" i="4"/>
  <c r="T18" i="4"/>
  <c r="Q18" i="4"/>
  <c r="R18" i="4" s="1"/>
  <c r="S18" i="4" s="1"/>
  <c r="V18" i="4" s="1"/>
  <c r="W18" i="4" s="1"/>
  <c r="X17" i="4"/>
  <c r="U17" i="4"/>
  <c r="T17" i="4"/>
  <c r="Q17" i="4"/>
  <c r="R17" i="4" s="1"/>
  <c r="S17" i="4" s="1"/>
  <c r="V17" i="4" s="1"/>
  <c r="W17" i="4" s="1"/>
  <c r="X16" i="4"/>
  <c r="U16" i="4"/>
  <c r="T16" i="4"/>
  <c r="Q16" i="4"/>
  <c r="R16" i="4" s="1"/>
  <c r="S16" i="4" s="1"/>
  <c r="V16" i="4" s="1"/>
  <c r="W16" i="4" s="1"/>
  <c r="X15" i="4"/>
  <c r="U15" i="4"/>
  <c r="T15" i="4"/>
  <c r="Q15" i="4"/>
  <c r="R15" i="4" s="1"/>
  <c r="S15" i="4" s="1"/>
  <c r="V15" i="4" s="1"/>
  <c r="W15" i="4" s="1"/>
  <c r="X14" i="4"/>
  <c r="U14" i="4"/>
  <c r="T14" i="4"/>
  <c r="Q14" i="4"/>
  <c r="R14" i="4" s="1"/>
  <c r="S14" i="4" s="1"/>
  <c r="V14" i="4" s="1"/>
  <c r="W14" i="4" s="1"/>
  <c r="X13" i="4"/>
  <c r="U13" i="4"/>
  <c r="T13" i="4"/>
  <c r="Q13" i="4"/>
  <c r="R13" i="4" s="1"/>
  <c r="S13" i="4" s="1"/>
  <c r="V13" i="4" s="1"/>
  <c r="W13" i="4" s="1"/>
  <c r="X12" i="4"/>
  <c r="U12" i="4"/>
  <c r="T12" i="4"/>
  <c r="Q12" i="4"/>
  <c r="R12" i="4" s="1"/>
  <c r="S12" i="4" s="1"/>
  <c r="V12" i="4" s="1"/>
  <c r="W12" i="4" s="1"/>
  <c r="X11" i="4"/>
  <c r="U11" i="4"/>
  <c r="T11" i="4"/>
  <c r="Q11" i="4"/>
  <c r="R11" i="4" s="1"/>
  <c r="S11" i="4" s="1"/>
  <c r="V11" i="4" s="1"/>
  <c r="W11" i="4" s="1"/>
  <c r="X10" i="4"/>
  <c r="U10" i="4"/>
  <c r="T10" i="4"/>
  <c r="Q10" i="4"/>
  <c r="R10" i="4" s="1"/>
  <c r="S10" i="4" s="1"/>
  <c r="V10" i="4" s="1"/>
  <c r="W10" i="4" s="1"/>
  <c r="X9" i="4"/>
  <c r="U9" i="4"/>
  <c r="T9" i="4"/>
  <c r="Q9" i="4"/>
  <c r="R9" i="4" s="1"/>
  <c r="S9" i="4" s="1"/>
  <c r="V9" i="4" s="1"/>
  <c r="W9" i="4" s="1"/>
  <c r="X8" i="4"/>
  <c r="U8" i="4"/>
  <c r="T8" i="4"/>
  <c r="Q8" i="4"/>
  <c r="R8" i="4" s="1"/>
  <c r="S8" i="4" s="1"/>
  <c r="V8" i="4" s="1"/>
  <c r="W8" i="4" s="1"/>
  <c r="X7" i="4"/>
  <c r="U7" i="4"/>
  <c r="T7" i="4"/>
  <c r="Q7" i="4"/>
  <c r="R7" i="4" s="1"/>
  <c r="S7" i="4" s="1"/>
  <c r="V7" i="4" s="1"/>
  <c r="W7" i="4" s="1"/>
  <c r="X6" i="4"/>
  <c r="U6" i="4"/>
  <c r="T6" i="4"/>
  <c r="Q6" i="4"/>
  <c r="R6" i="4" s="1"/>
  <c r="S6" i="4" s="1"/>
  <c r="V6" i="4" s="1"/>
  <c r="W6" i="4" s="1"/>
  <c r="X5" i="4"/>
  <c r="U5" i="4"/>
  <c r="T5" i="4"/>
  <c r="Q5" i="4"/>
  <c r="R5" i="4" s="1"/>
  <c r="S5" i="4" s="1"/>
  <c r="V5" i="4" s="1"/>
  <c r="W5" i="4" s="1"/>
  <c r="X4" i="4"/>
  <c r="U4" i="4"/>
  <c r="T4" i="4"/>
  <c r="Q4" i="4"/>
  <c r="R4" i="4" s="1"/>
  <c r="S4" i="4" s="1"/>
  <c r="V4" i="4" s="1"/>
  <c r="W4" i="4" s="1"/>
  <c r="X3" i="4"/>
  <c r="U3" i="4"/>
  <c r="T3" i="4"/>
  <c r="Q3" i="4"/>
  <c r="R3" i="4" s="1"/>
  <c r="S3" i="4" s="1"/>
  <c r="V3" i="4" s="1"/>
  <c r="W3" i="4" s="1"/>
  <c r="D7" i="6"/>
  <c r="E7" i="6" s="1"/>
  <c r="G7" i="6"/>
  <c r="H7" i="6"/>
  <c r="K7" i="6"/>
  <c r="D8" i="6"/>
  <c r="E8" i="6" s="1"/>
  <c r="F8" i="6" s="1"/>
  <c r="G8" i="6"/>
  <c r="H8" i="6"/>
  <c r="K8" i="6"/>
  <c r="D9" i="6"/>
  <c r="E9" i="6" s="1"/>
  <c r="F9" i="6" s="1"/>
  <c r="G9" i="6"/>
  <c r="H9" i="6"/>
  <c r="K9" i="6"/>
  <c r="D10" i="6"/>
  <c r="E10" i="6" s="1"/>
  <c r="F10" i="6" s="1"/>
  <c r="G10" i="6"/>
  <c r="H10" i="6"/>
  <c r="K10" i="6"/>
  <c r="D11" i="6"/>
  <c r="E11" i="6" s="1"/>
  <c r="G11" i="6"/>
  <c r="H11" i="6"/>
  <c r="K11" i="6"/>
  <c r="D12" i="6"/>
  <c r="E12" i="6" s="1"/>
  <c r="F12" i="6" s="1"/>
  <c r="G12" i="6"/>
  <c r="H12" i="6"/>
  <c r="K12" i="6"/>
  <c r="D13" i="6"/>
  <c r="E13" i="6" s="1"/>
  <c r="F13" i="6" s="1"/>
  <c r="G13" i="6"/>
  <c r="H13" i="6"/>
  <c r="K13" i="6"/>
  <c r="D14" i="6"/>
  <c r="E14" i="6" s="1"/>
  <c r="G14" i="6"/>
  <c r="H14" i="6"/>
  <c r="K14" i="6"/>
  <c r="D15" i="6"/>
  <c r="E15" i="6" s="1"/>
  <c r="F15" i="6" s="1"/>
  <c r="G15" i="6"/>
  <c r="H15" i="6"/>
  <c r="K15" i="6"/>
  <c r="D16" i="6"/>
  <c r="E16" i="6" s="1"/>
  <c r="F16" i="6" s="1"/>
  <c r="G16" i="6"/>
  <c r="H16" i="6"/>
  <c r="K16" i="6"/>
  <c r="D17" i="6"/>
  <c r="E17" i="6" s="1"/>
  <c r="G17" i="6"/>
  <c r="H17" i="6"/>
  <c r="K17" i="6"/>
  <c r="D18" i="6"/>
  <c r="E18" i="6" s="1"/>
  <c r="G18" i="6"/>
  <c r="H18" i="6"/>
  <c r="K18" i="6"/>
  <c r="D19" i="6"/>
  <c r="E19" i="6" s="1"/>
  <c r="F19" i="6" s="1"/>
  <c r="I19" i="6" s="1"/>
  <c r="J19" i="6" s="1"/>
  <c r="G19" i="6"/>
  <c r="H19" i="6"/>
  <c r="K19" i="6"/>
  <c r="D4" i="6"/>
  <c r="E4" i="6" s="1"/>
  <c r="F4" i="6" s="1"/>
  <c r="K4" i="6"/>
  <c r="D5" i="6"/>
  <c r="E5" i="6" s="1"/>
  <c r="G5" i="6"/>
  <c r="H5" i="6"/>
  <c r="K5" i="6"/>
  <c r="D6" i="6"/>
  <c r="E6" i="6" s="1"/>
  <c r="F6" i="6" s="1"/>
  <c r="G6" i="6"/>
  <c r="K6" i="6"/>
  <c r="H6" i="6"/>
  <c r="C6" i="4"/>
  <c r="D6" i="4" s="1"/>
  <c r="E6" i="4" s="1"/>
  <c r="C7" i="4"/>
  <c r="D7" i="4" s="1"/>
  <c r="E7" i="4" s="1"/>
  <c r="C8" i="4"/>
  <c r="D8" i="4" s="1"/>
  <c r="E8" i="4" s="1"/>
  <c r="C9" i="4"/>
  <c r="D9" i="4" s="1"/>
  <c r="E9" i="4" s="1"/>
  <c r="C10" i="4"/>
  <c r="D10" i="4" s="1"/>
  <c r="E10" i="4" s="1"/>
  <c r="C11" i="4"/>
  <c r="D11" i="4" s="1"/>
  <c r="E11" i="4" s="1"/>
  <c r="C12" i="4"/>
  <c r="D12" i="4" s="1"/>
  <c r="E12" i="4" s="1"/>
  <c r="C13" i="4"/>
  <c r="D13" i="4" s="1"/>
  <c r="E13" i="4" s="1"/>
  <c r="C14" i="4"/>
  <c r="D14" i="4" s="1"/>
  <c r="E14" i="4" s="1"/>
  <c r="C15" i="4"/>
  <c r="D15" i="4" s="1"/>
  <c r="E15" i="4" s="1"/>
  <c r="C16" i="4"/>
  <c r="D16" i="4" s="1"/>
  <c r="E16" i="4" s="1"/>
  <c r="C17" i="4"/>
  <c r="D17" i="4" s="1"/>
  <c r="E17" i="4" s="1"/>
  <c r="C18" i="4"/>
  <c r="D18" i="4" s="1"/>
  <c r="E18" i="4" s="1"/>
  <c r="C19" i="4"/>
  <c r="D19" i="4" s="1"/>
  <c r="E19" i="4" s="1"/>
  <c r="C20" i="4"/>
  <c r="D20" i="4" s="1"/>
  <c r="E20" i="4" s="1"/>
  <c r="C21" i="4"/>
  <c r="D21" i="4" s="1"/>
  <c r="E21" i="4" s="1"/>
  <c r="C22" i="4"/>
  <c r="D22" i="4" s="1"/>
  <c r="E22" i="4" s="1"/>
  <c r="C23" i="4"/>
  <c r="D23" i="4" s="1"/>
  <c r="E23" i="4" s="1"/>
  <c r="C24" i="4"/>
  <c r="D24" i="4" s="1"/>
  <c r="E24" i="4" s="1"/>
  <c r="C25" i="4"/>
  <c r="D25" i="4" s="1"/>
  <c r="E25" i="4" s="1"/>
  <c r="C26" i="4"/>
  <c r="D26" i="4" s="1"/>
  <c r="E26" i="4" s="1"/>
  <c r="C27" i="4"/>
  <c r="D27" i="4" s="1"/>
  <c r="E27" i="4" s="1"/>
  <c r="C28" i="4"/>
  <c r="D28" i="4" s="1"/>
  <c r="E28" i="4" s="1"/>
  <c r="C29" i="4"/>
  <c r="D29" i="4" s="1"/>
  <c r="E29" i="4" s="1"/>
  <c r="C30" i="4"/>
  <c r="D30" i="4" s="1"/>
  <c r="E30" i="4" s="1"/>
  <c r="F7" i="4"/>
  <c r="G7" i="4"/>
  <c r="F8" i="4"/>
  <c r="G8" i="4"/>
  <c r="J8" i="4"/>
  <c r="F9" i="4"/>
  <c r="G9" i="4"/>
  <c r="J9" i="4"/>
  <c r="F10" i="4"/>
  <c r="G10" i="4"/>
  <c r="J10" i="4"/>
  <c r="F11" i="4"/>
  <c r="G11" i="4"/>
  <c r="J11" i="4"/>
  <c r="F12" i="4"/>
  <c r="G12" i="4"/>
  <c r="J12" i="4"/>
  <c r="F13" i="4"/>
  <c r="G13" i="4"/>
  <c r="J13" i="4"/>
  <c r="F14" i="4"/>
  <c r="G14" i="4"/>
  <c r="J14" i="4"/>
  <c r="F15" i="4"/>
  <c r="G15" i="4"/>
  <c r="J15" i="4"/>
  <c r="F16" i="4"/>
  <c r="G16" i="4"/>
  <c r="J16" i="4"/>
  <c r="F17" i="4"/>
  <c r="G17" i="4"/>
  <c r="J17" i="4"/>
  <c r="F18" i="4"/>
  <c r="G18" i="4"/>
  <c r="J18" i="4"/>
  <c r="F19" i="4"/>
  <c r="G19" i="4"/>
  <c r="J19" i="4"/>
  <c r="F20" i="4"/>
  <c r="G20" i="4"/>
  <c r="J20" i="4"/>
  <c r="F21" i="4"/>
  <c r="G21" i="4"/>
  <c r="J21" i="4"/>
  <c r="F22" i="4"/>
  <c r="G22" i="4"/>
  <c r="J22" i="4"/>
  <c r="F23" i="4"/>
  <c r="G23" i="4"/>
  <c r="J23" i="4"/>
  <c r="F24" i="4"/>
  <c r="G24" i="4"/>
  <c r="J24" i="4"/>
  <c r="F25" i="4"/>
  <c r="G25" i="4"/>
  <c r="J25" i="4"/>
  <c r="F26" i="4"/>
  <c r="G26" i="4"/>
  <c r="J26" i="4"/>
  <c r="F27" i="4"/>
  <c r="G27" i="4"/>
  <c r="J27" i="4"/>
  <c r="F28" i="4"/>
  <c r="G28" i="4"/>
  <c r="J28" i="4"/>
  <c r="F29" i="4"/>
  <c r="G29" i="4"/>
  <c r="J29" i="4"/>
  <c r="F30" i="4"/>
  <c r="G30" i="4"/>
  <c r="J30" i="4"/>
  <c r="J6" i="4"/>
  <c r="G6" i="4"/>
  <c r="AP11" i="6" l="1"/>
  <c r="AQ11" i="6" s="1"/>
  <c r="AR11" i="6" s="1"/>
  <c r="AP12" i="6"/>
  <c r="AQ12" i="6" s="1"/>
  <c r="AR12" i="6" s="1"/>
  <c r="AM14" i="4"/>
  <c r="AN14" i="4" s="1"/>
  <c r="AO14" i="4" s="1"/>
  <c r="AM11" i="4"/>
  <c r="AN11" i="4" s="1"/>
  <c r="AO11" i="4" s="1"/>
  <c r="AA8" i="6"/>
  <c r="AB8" i="6" s="1"/>
  <c r="AC8" i="6" s="1"/>
  <c r="L19" i="6"/>
  <c r="AM15" i="4"/>
  <c r="AN15" i="4" s="1"/>
  <c r="AO15" i="4" s="1"/>
  <c r="AM16" i="4"/>
  <c r="AN16" i="4" s="1"/>
  <c r="AO16" i="4" s="1"/>
  <c r="AM17" i="4"/>
  <c r="AN17" i="4" s="1"/>
  <c r="AO17" i="4" s="1"/>
  <c r="AM18" i="4"/>
  <c r="AN18" i="4" s="1"/>
  <c r="AO18" i="4" s="1"/>
  <c r="AM22" i="4"/>
  <c r="AN22" i="4" s="1"/>
  <c r="AO22" i="4" s="1"/>
  <c r="Y4" i="4"/>
  <c r="Z4" i="4" s="1"/>
  <c r="AA4" i="4" s="1"/>
  <c r="AM6" i="4"/>
  <c r="AN6" i="4" s="1"/>
  <c r="AO6" i="4" s="1"/>
  <c r="AA9" i="6"/>
  <c r="AB9" i="6" s="1"/>
  <c r="AC9" i="6" s="1"/>
  <c r="AA10" i="6"/>
  <c r="AB10" i="6" s="1"/>
  <c r="AC10" i="6" s="1"/>
  <c r="AA11" i="6"/>
  <c r="AB11" i="6" s="1"/>
  <c r="AC11" i="6" s="1"/>
  <c r="AA12" i="6"/>
  <c r="AB12" i="6" s="1"/>
  <c r="AC12" i="6" s="1"/>
  <c r="Y5" i="4"/>
  <c r="Z5" i="4" s="1"/>
  <c r="AA5" i="4" s="1"/>
  <c r="AM12" i="4"/>
  <c r="AN12" i="4" s="1"/>
  <c r="AO12" i="4" s="1"/>
  <c r="AM13" i="4"/>
  <c r="AN13" i="4" s="1"/>
  <c r="AO13" i="4" s="1"/>
  <c r="Y6" i="4"/>
  <c r="Z6" i="4" s="1"/>
  <c r="AA6" i="4" s="1"/>
  <c r="F18" i="6"/>
  <c r="I18" i="6" s="1"/>
  <c r="J18" i="6" s="1"/>
  <c r="L18" i="6" s="1"/>
  <c r="M18" i="6" s="1"/>
  <c r="N18" i="6" s="1"/>
  <c r="F14" i="6"/>
  <c r="I14" i="6" s="1"/>
  <c r="J14" i="6" s="1"/>
  <c r="L14" i="6" s="1"/>
  <c r="M14" i="6" s="1"/>
  <c r="N14" i="6" s="1"/>
  <c r="Y3" i="4"/>
  <c r="Z3" i="4" s="1"/>
  <c r="AA3" i="4" s="1"/>
  <c r="Y9" i="4"/>
  <c r="Z9" i="4" s="1"/>
  <c r="AA9" i="4" s="1"/>
  <c r="Y11" i="4"/>
  <c r="Z11" i="4" s="1"/>
  <c r="AA11" i="4" s="1"/>
  <c r="Y13" i="4"/>
  <c r="Z13" i="4" s="1"/>
  <c r="AA13" i="4" s="1"/>
  <c r="Y16" i="4"/>
  <c r="Z16" i="4" s="1"/>
  <c r="AA16" i="4" s="1"/>
  <c r="Y18" i="4"/>
  <c r="Z18" i="4" s="1"/>
  <c r="AA18" i="4" s="1"/>
  <c r="Y20" i="4"/>
  <c r="Z20" i="4" s="1"/>
  <c r="AA20" i="4" s="1"/>
  <c r="Y22" i="4"/>
  <c r="Z22" i="4" s="1"/>
  <c r="AA22" i="4" s="1"/>
  <c r="Y24" i="4"/>
  <c r="Z24" i="4" s="1"/>
  <c r="AA24" i="4" s="1"/>
  <c r="Y26" i="4"/>
  <c r="Z26" i="4" s="1"/>
  <c r="AA26" i="4" s="1"/>
  <c r="AM5" i="4"/>
  <c r="AN5" i="4" s="1"/>
  <c r="AO5" i="4" s="1"/>
  <c r="AM21" i="4"/>
  <c r="AN21" i="4" s="1"/>
  <c r="AO21" i="4" s="1"/>
  <c r="AA13" i="6"/>
  <c r="AB13" i="6" s="1"/>
  <c r="AC13" i="6" s="1"/>
  <c r="AA15" i="6"/>
  <c r="AB15" i="6" s="1"/>
  <c r="AC15" i="6" s="1"/>
  <c r="F17" i="6"/>
  <c r="I17" i="6" s="1"/>
  <c r="J17" i="6" s="1"/>
  <c r="L17" i="6" s="1"/>
  <c r="M17" i="6" s="1"/>
  <c r="N17" i="6" s="1"/>
  <c r="F5" i="6"/>
  <c r="I5" i="6" s="1"/>
  <c r="J5" i="6" s="1"/>
  <c r="L5" i="6" s="1"/>
  <c r="M5" i="6" s="1"/>
  <c r="N5" i="6" s="1"/>
  <c r="Y7" i="4"/>
  <c r="Z7" i="4" s="1"/>
  <c r="AA7" i="4" s="1"/>
  <c r="Y8" i="4"/>
  <c r="Z8" i="4" s="1"/>
  <c r="AA8" i="4" s="1"/>
  <c r="Y10" i="4"/>
  <c r="Z10" i="4" s="1"/>
  <c r="AA10" i="4" s="1"/>
  <c r="Y12" i="4"/>
  <c r="Z12" i="4" s="1"/>
  <c r="AA12" i="4" s="1"/>
  <c r="Y14" i="4"/>
  <c r="Z14" i="4" s="1"/>
  <c r="AA14" i="4" s="1"/>
  <c r="Y15" i="4"/>
  <c r="Z15" i="4" s="1"/>
  <c r="AA15" i="4" s="1"/>
  <c r="Y17" i="4"/>
  <c r="Z17" i="4" s="1"/>
  <c r="AA17" i="4" s="1"/>
  <c r="Y19" i="4"/>
  <c r="Z19" i="4" s="1"/>
  <c r="AA19" i="4" s="1"/>
  <c r="Y21" i="4"/>
  <c r="Z21" i="4" s="1"/>
  <c r="AA21" i="4" s="1"/>
  <c r="Y23" i="4"/>
  <c r="Z23" i="4" s="1"/>
  <c r="AA23" i="4" s="1"/>
  <c r="Y25" i="4"/>
  <c r="Z25" i="4" s="1"/>
  <c r="AA25" i="4" s="1"/>
  <c r="AM3" i="4"/>
  <c r="AN3" i="4" s="1"/>
  <c r="AO3" i="4" s="1"/>
  <c r="AM4" i="4"/>
  <c r="AN4" i="4" s="1"/>
  <c r="AO4" i="4" s="1"/>
  <c r="AM19" i="4"/>
  <c r="AN19" i="4" s="1"/>
  <c r="AO19" i="4" s="1"/>
  <c r="AM20" i="4"/>
  <c r="AN20" i="4" s="1"/>
  <c r="AO20" i="4" s="1"/>
  <c r="AA14" i="6"/>
  <c r="AB14" i="6" s="1"/>
  <c r="AC14" i="6" s="1"/>
  <c r="I13" i="6"/>
  <c r="J13" i="6" s="1"/>
  <c r="L13" i="6" s="1"/>
  <c r="M13" i="6" s="1"/>
  <c r="N13" i="6" s="1"/>
  <c r="AM7" i="4"/>
  <c r="AN7" i="4" s="1"/>
  <c r="AO7" i="4" s="1"/>
  <c r="AM8" i="4"/>
  <c r="AN8" i="4" s="1"/>
  <c r="AO8" i="4" s="1"/>
  <c r="AM9" i="4"/>
  <c r="AN9" i="4" s="1"/>
  <c r="AO9" i="4" s="1"/>
  <c r="AM23" i="4"/>
  <c r="AN23" i="4" s="1"/>
  <c r="AO23" i="4" s="1"/>
  <c r="AM24" i="4"/>
  <c r="AN24" i="4" s="1"/>
  <c r="AO24" i="4" s="1"/>
  <c r="F11" i="6"/>
  <c r="I11" i="6" s="1"/>
  <c r="J11" i="6" s="1"/>
  <c r="L11" i="6" s="1"/>
  <c r="M11" i="6" s="1"/>
  <c r="N11" i="6" s="1"/>
  <c r="F7" i="6"/>
  <c r="I7" i="6" s="1"/>
  <c r="J7" i="6" s="1"/>
  <c r="L7" i="6" s="1"/>
  <c r="M7" i="6" s="1"/>
  <c r="N7" i="6" s="1"/>
  <c r="I10" i="6"/>
  <c r="J10" i="6" s="1"/>
  <c r="L10" i="6" s="1"/>
  <c r="M10" i="6" s="1"/>
  <c r="N10" i="6" s="1"/>
  <c r="I9" i="6"/>
  <c r="J9" i="6" s="1"/>
  <c r="L9" i="6" s="1"/>
  <c r="M9" i="6" s="1"/>
  <c r="N9" i="6" s="1"/>
  <c r="I15" i="6"/>
  <c r="J15" i="6" s="1"/>
  <c r="L15" i="6" s="1"/>
  <c r="M15" i="6" s="1"/>
  <c r="N15" i="6" s="1"/>
  <c r="X3" i="6"/>
  <c r="Y3" i="6" s="1"/>
  <c r="AA3" i="6" s="1"/>
  <c r="AB3" i="6" s="1"/>
  <c r="AC3" i="6" s="1"/>
  <c r="X16" i="6"/>
  <c r="Y16" i="6" s="1"/>
  <c r="AA16" i="6" s="1"/>
  <c r="AB16" i="6" s="1"/>
  <c r="AC16" i="6" s="1"/>
  <c r="X17" i="6"/>
  <c r="Y17" i="6" s="1"/>
  <c r="AA17" i="6" s="1"/>
  <c r="AB17" i="6" s="1"/>
  <c r="AC17" i="6" s="1"/>
  <c r="X18" i="6"/>
  <c r="Y18" i="6" s="1"/>
  <c r="AA18" i="6" s="1"/>
  <c r="AB18" i="6" s="1"/>
  <c r="AC18" i="6" s="1"/>
  <c r="AM3" i="6"/>
  <c r="AN3" i="6" s="1"/>
  <c r="AP3" i="6" s="1"/>
  <c r="AQ3" i="6" s="1"/>
  <c r="AR3" i="6" s="1"/>
  <c r="AM4" i="6"/>
  <c r="AN4" i="6" s="1"/>
  <c r="AP4" i="6" s="1"/>
  <c r="AQ4" i="6" s="1"/>
  <c r="AR4" i="6" s="1"/>
  <c r="AM5" i="6"/>
  <c r="AN5" i="6" s="1"/>
  <c r="AP5" i="6" s="1"/>
  <c r="AQ5" i="6" s="1"/>
  <c r="AR5" i="6" s="1"/>
  <c r="I16" i="6"/>
  <c r="J16" i="6" s="1"/>
  <c r="L16" i="6" s="1"/>
  <c r="M16" i="6" s="1"/>
  <c r="N16" i="6" s="1"/>
  <c r="I8" i="6"/>
  <c r="J8" i="6" s="1"/>
  <c r="L8" i="6" s="1"/>
  <c r="M8" i="6" s="1"/>
  <c r="N8" i="6" s="1"/>
  <c r="X4" i="6"/>
  <c r="Y4" i="6" s="1"/>
  <c r="AA4" i="6" s="1"/>
  <c r="AB4" i="6" s="1"/>
  <c r="AC4" i="6" s="1"/>
  <c r="X5" i="6"/>
  <c r="Y5" i="6" s="1"/>
  <c r="AA5" i="6" s="1"/>
  <c r="AB5" i="6" s="1"/>
  <c r="AC5" i="6" s="1"/>
  <c r="X6" i="6"/>
  <c r="Y6" i="6" s="1"/>
  <c r="AA6" i="6" s="1"/>
  <c r="AB6" i="6" s="1"/>
  <c r="AC6" i="6" s="1"/>
  <c r="X7" i="6"/>
  <c r="Y7" i="6" s="1"/>
  <c r="AA7" i="6" s="1"/>
  <c r="AB7" i="6" s="1"/>
  <c r="AC7" i="6" s="1"/>
  <c r="AM6" i="6"/>
  <c r="AN6" i="6" s="1"/>
  <c r="AP6" i="6" s="1"/>
  <c r="AQ6" i="6" s="1"/>
  <c r="AR6" i="6" s="1"/>
  <c r="AM7" i="6"/>
  <c r="AN7" i="6" s="1"/>
  <c r="AP7" i="6" s="1"/>
  <c r="AQ7" i="6" s="1"/>
  <c r="AR7" i="6" s="1"/>
  <c r="AM8" i="6"/>
  <c r="AN8" i="6" s="1"/>
  <c r="AP8" i="6" s="1"/>
  <c r="AQ8" i="6" s="1"/>
  <c r="AR8" i="6" s="1"/>
  <c r="AM9" i="6"/>
  <c r="AN9" i="6" s="1"/>
  <c r="AP9" i="6" s="1"/>
  <c r="AQ9" i="6" s="1"/>
  <c r="AR9" i="6" s="1"/>
  <c r="I12" i="6"/>
  <c r="J12" i="6" s="1"/>
  <c r="L12" i="6" s="1"/>
  <c r="M12" i="6" s="1"/>
  <c r="N12" i="6" s="1"/>
  <c r="I4" i="6"/>
  <c r="J4" i="6" s="1"/>
  <c r="M19" i="6"/>
  <c r="N19" i="6" s="1"/>
  <c r="I6" i="6"/>
  <c r="H27" i="4"/>
  <c r="I27" i="4" s="1"/>
  <c r="H13" i="4"/>
  <c r="I13" i="4" s="1"/>
  <c r="H8" i="4"/>
  <c r="I8" i="4" s="1"/>
  <c r="H25" i="4"/>
  <c r="I25" i="4" s="1"/>
  <c r="H29" i="4"/>
  <c r="I29" i="4" s="1"/>
  <c r="H24" i="4"/>
  <c r="I24" i="4" s="1"/>
  <c r="H22" i="4"/>
  <c r="I22" i="4" s="1"/>
  <c r="H23" i="4"/>
  <c r="I23" i="4" s="1"/>
  <c r="H21" i="4"/>
  <c r="I21" i="4" s="1"/>
  <c r="H17" i="4"/>
  <c r="I17" i="4" s="1"/>
  <c r="H11" i="4"/>
  <c r="I11" i="4" s="1"/>
  <c r="H19" i="4"/>
  <c r="I19" i="4" s="1"/>
  <c r="H9" i="4"/>
  <c r="I9" i="4" s="1"/>
  <c r="H7" i="4"/>
  <c r="I7" i="4" s="1"/>
  <c r="H28" i="4"/>
  <c r="I28" i="4" s="1"/>
  <c r="H26" i="4"/>
  <c r="I26" i="4" s="1"/>
  <c r="H16" i="4"/>
  <c r="I16" i="4" s="1"/>
  <c r="H14" i="4"/>
  <c r="I14" i="4" s="1"/>
  <c r="H20" i="4"/>
  <c r="I20" i="4" s="1"/>
  <c r="H18" i="4"/>
  <c r="I18" i="4" s="1"/>
  <c r="H12" i="4"/>
  <c r="I12" i="4" s="1"/>
  <c r="H10" i="4"/>
  <c r="I10" i="4" s="1"/>
  <c r="H30" i="4"/>
  <c r="I30" i="4" s="1"/>
  <c r="H15" i="4"/>
  <c r="I15" i="4" s="1"/>
  <c r="H6" i="4"/>
  <c r="I6" i="4" s="1"/>
  <c r="L4" i="6" l="1"/>
  <c r="M4" i="6" s="1"/>
  <c r="N4" i="6" s="1"/>
  <c r="K28" i="4"/>
  <c r="L28" i="4" s="1"/>
  <c r="M28" i="4" s="1"/>
  <c r="K18" i="4"/>
  <c r="L18" i="4" s="1"/>
  <c r="M18" i="4" s="1"/>
  <c r="K24" i="4"/>
  <c r="L24" i="4" s="1"/>
  <c r="M24" i="4" s="1"/>
  <c r="K6" i="4"/>
  <c r="L6" i="4" s="1"/>
  <c r="M6" i="4" s="1"/>
  <c r="K9" i="4"/>
  <c r="L9" i="4" s="1"/>
  <c r="M9" i="4" s="1"/>
  <c r="K12" i="4"/>
  <c r="L12" i="4" s="1"/>
  <c r="M12" i="4" s="1"/>
  <c r="K29" i="4"/>
  <c r="L29" i="4" s="1"/>
  <c r="M29" i="4" s="1"/>
  <c r="K30" i="4"/>
  <c r="L30" i="4" s="1"/>
  <c r="M30" i="4" s="1"/>
  <c r="K27" i="4"/>
  <c r="L27" i="4" s="1"/>
  <c r="M27" i="4" s="1"/>
  <c r="K19" i="4"/>
  <c r="L19" i="4" s="1"/>
  <c r="M19" i="4" s="1"/>
  <c r="K22" i="4"/>
  <c r="L22" i="4" s="1"/>
  <c r="M22" i="4" s="1"/>
  <c r="K20" i="4"/>
  <c r="L20" i="4" s="1"/>
  <c r="M20" i="4" s="1"/>
  <c r="K14" i="4"/>
  <c r="L14" i="4" s="1"/>
  <c r="M14" i="4" s="1"/>
  <c r="K25" i="4"/>
  <c r="L25" i="4" s="1"/>
  <c r="M25" i="4" s="1"/>
  <c r="K16" i="4"/>
  <c r="L16" i="4" s="1"/>
  <c r="M16" i="4" s="1"/>
  <c r="K11" i="4"/>
  <c r="L11" i="4" s="1"/>
  <c r="M11" i="4" s="1"/>
  <c r="K8" i="4"/>
  <c r="L8" i="4" s="1"/>
  <c r="M8" i="4" s="1"/>
  <c r="K15" i="4"/>
  <c r="L15" i="4" s="1"/>
  <c r="M15" i="4" s="1"/>
  <c r="K26" i="4"/>
  <c r="L26" i="4" s="1"/>
  <c r="M26" i="4" s="1"/>
  <c r="K7" i="4"/>
  <c r="L7" i="4" s="1"/>
  <c r="M7" i="4" s="1"/>
  <c r="K17" i="4"/>
  <c r="L17" i="4" s="1"/>
  <c r="M17" i="4" s="1"/>
  <c r="K13" i="4"/>
  <c r="L13" i="4" s="1"/>
  <c r="M13" i="4" s="1"/>
  <c r="K21" i="4"/>
  <c r="L21" i="4" s="1"/>
  <c r="M21" i="4" s="1"/>
  <c r="K10" i="4"/>
  <c r="L10" i="4" s="1"/>
  <c r="M10" i="4" s="1"/>
  <c r="K23" i="4"/>
  <c r="L23" i="4" s="1"/>
  <c r="M23" i="4" s="1"/>
  <c r="J6" i="6"/>
  <c r="L6" i="6" l="1"/>
  <c r="M6" i="6" s="1"/>
  <c r="N6" i="6" s="1"/>
</calcChain>
</file>

<file path=xl/sharedStrings.xml><?xml version="1.0" encoding="utf-8"?>
<sst xmlns="http://schemas.openxmlformats.org/spreadsheetml/2006/main" count="387" uniqueCount="62">
  <si>
    <t>Datos</t>
  </si>
  <si>
    <t>Variable</t>
  </si>
  <si>
    <t>Valor</t>
  </si>
  <si>
    <t>h_aire</t>
  </si>
  <si>
    <t>Unidades</t>
  </si>
  <si>
    <t>L</t>
  </si>
  <si>
    <t>Descripción</t>
  </si>
  <si>
    <t>Coeficiente de convección del aire</t>
  </si>
  <si>
    <t>Largo expuesto de la tubería</t>
  </si>
  <si>
    <t>k_PP</t>
  </si>
  <si>
    <t>k_PE</t>
  </si>
  <si>
    <t>Coeficiente de conducción de la tubería de Polipropileno</t>
  </si>
  <si>
    <t>Coeficiente de conducción de la tubería de Polietileno</t>
  </si>
  <si>
    <t>[m]</t>
  </si>
  <si>
    <t>T_amb</t>
  </si>
  <si>
    <t>T_in,agua</t>
  </si>
  <si>
    <t>[°C]</t>
  </si>
  <si>
    <t>Temperatura del ambiente</t>
  </si>
  <si>
    <t>Temperatura inicial del agua</t>
  </si>
  <si>
    <t>v_in,agua</t>
  </si>
  <si>
    <t>Velocidad inicial del agua</t>
  </si>
  <si>
    <t>rho_agua</t>
  </si>
  <si>
    <t>Cp,agua</t>
  </si>
  <si>
    <t>Calor específico del agua</t>
  </si>
  <si>
    <t>Nu_agua</t>
  </si>
  <si>
    <t>Número de Nusselt para el agua</t>
  </si>
  <si>
    <t>[ - ]</t>
  </si>
  <si>
    <t>[m/s]</t>
  </si>
  <si>
    <t>[kg/m^3]</t>
  </si>
  <si>
    <t>[J/m^2*K*s]</t>
  </si>
  <si>
    <t>[J/m*K*s]</t>
  </si>
  <si>
    <t>[J/kg*K]</t>
  </si>
  <si>
    <t>-</t>
  </si>
  <si>
    <t>Espesor de pared e_n [mm]</t>
  </si>
  <si>
    <t>Calor Transferido [J/s]</t>
  </si>
  <si>
    <t>Flujo Másico de Agua [kg/s]</t>
  </si>
  <si>
    <t>Res. Conv. Int. [m^2*K*s/J]</t>
  </si>
  <si>
    <t>Res. Cond. [m^2*K*s/J]</t>
  </si>
  <si>
    <t>Res. Conv. Ext. [m^2*K*s/J]</t>
  </si>
  <si>
    <t>Res. Tot. [m^2*K*s/J]</t>
  </si>
  <si>
    <t>Diámetro nominal d_n [mm]</t>
  </si>
  <si>
    <t>T_salida [°C]</t>
  </si>
  <si>
    <t>Var. de Temperatura con la inicial [°C]</t>
  </si>
  <si>
    <t>Var. de Temperatura Porcentual [%]</t>
  </si>
  <si>
    <t>k_agua</t>
  </si>
  <si>
    <t>Coeficiente de conducción del agua</t>
  </si>
  <si>
    <t>Polietileno - PN 10</t>
  </si>
  <si>
    <t>Polietileno - PN 16</t>
  </si>
  <si>
    <t>Polietileno - PN 20</t>
  </si>
  <si>
    <t>mu_agua</t>
  </si>
  <si>
    <t>[kg/m*s]</t>
  </si>
  <si>
    <t>Número de Reynolds [ - ]</t>
  </si>
  <si>
    <t>Número de Nusselt [ - ]</t>
  </si>
  <si>
    <t>Pr_agua</t>
  </si>
  <si>
    <t>Número de Prandtl para el agua a 60 [°C]</t>
  </si>
  <si>
    <t>Viscocidad dinámica del agua a 60 [°C]</t>
  </si>
  <si>
    <t>Densidad del agua a 60 [°C]</t>
  </si>
  <si>
    <t>Polipropileno - PN 10</t>
  </si>
  <si>
    <t>Espesor mínimo de pared e_n [mm]</t>
  </si>
  <si>
    <t>Diámetro mínimo [mm]</t>
  </si>
  <si>
    <t>Polipropileno - PN 16</t>
  </si>
  <si>
    <t>Polipropileno - PN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</si>
</sst>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A661-1383-469B-AD29-75F4012D00BC}">
  <dimension ref="A1:D15"/>
  <sheetViews>
    <sheetView tabSelected="1" workbookViewId="0">
      <selection activeCell="D17" sqref="D17"/>
    </sheetView>
  </sheetViews>
  <sheetFormatPr baseColWidth="10" defaultRowHeight="15" x14ac:dyDescent="0.25"/>
  <cols>
    <col min="4" max="4" width="52.28515625" bestFit="1" customWidth="1"/>
  </cols>
  <sheetData>
    <row r="1" spans="1:4" x14ac:dyDescent="0.25">
      <c r="A1" s="14" t="s">
        <v>0</v>
      </c>
      <c r="B1" s="14"/>
      <c r="C1" s="14"/>
      <c r="D1" s="14"/>
    </row>
    <row r="2" spans="1:4" x14ac:dyDescent="0.25">
      <c r="A2" s="3" t="s">
        <v>1</v>
      </c>
      <c r="B2" s="3" t="s">
        <v>2</v>
      </c>
      <c r="C2" s="3" t="s">
        <v>4</v>
      </c>
      <c r="D2" s="3" t="s">
        <v>6</v>
      </c>
    </row>
    <row r="3" spans="1:4" x14ac:dyDescent="0.25">
      <c r="A3" s="1" t="s">
        <v>3</v>
      </c>
      <c r="B3" s="1">
        <v>15</v>
      </c>
      <c r="C3" s="1" t="s">
        <v>29</v>
      </c>
      <c r="D3" s="1" t="s">
        <v>7</v>
      </c>
    </row>
    <row r="4" spans="1:4" x14ac:dyDescent="0.25">
      <c r="A4" s="1" t="s">
        <v>10</v>
      </c>
      <c r="B4" s="1">
        <v>0.38</v>
      </c>
      <c r="C4" s="1" t="s">
        <v>30</v>
      </c>
      <c r="D4" s="1" t="s">
        <v>12</v>
      </c>
    </row>
    <row r="5" spans="1:4" x14ac:dyDescent="0.25">
      <c r="A5" s="1" t="s">
        <v>9</v>
      </c>
      <c r="B5" s="2">
        <v>0.24</v>
      </c>
      <c r="C5" s="1" t="s">
        <v>30</v>
      </c>
      <c r="D5" s="1" t="s">
        <v>11</v>
      </c>
    </row>
    <row r="6" spans="1:4" x14ac:dyDescent="0.25">
      <c r="A6" s="1" t="s">
        <v>44</v>
      </c>
      <c r="B6" s="1">
        <v>0.57999999999999996</v>
      </c>
      <c r="C6" s="1" t="s">
        <v>30</v>
      </c>
      <c r="D6" s="1" t="s">
        <v>45</v>
      </c>
    </row>
    <row r="7" spans="1:4" x14ac:dyDescent="0.25">
      <c r="A7" s="1" t="s">
        <v>19</v>
      </c>
      <c r="B7" s="1">
        <v>1.5</v>
      </c>
      <c r="C7" s="1" t="s">
        <v>27</v>
      </c>
      <c r="D7" s="1" t="s">
        <v>20</v>
      </c>
    </row>
    <row r="8" spans="1:4" x14ac:dyDescent="0.25">
      <c r="A8" s="1" t="s">
        <v>21</v>
      </c>
      <c r="B8" s="1">
        <v>983.2</v>
      </c>
      <c r="C8" s="1" t="s">
        <v>28</v>
      </c>
      <c r="D8" s="1" t="s">
        <v>56</v>
      </c>
    </row>
    <row r="9" spans="1:4" x14ac:dyDescent="0.25">
      <c r="A9" s="1" t="s">
        <v>22</v>
      </c>
      <c r="B9" s="1">
        <v>4186</v>
      </c>
      <c r="C9" s="1" t="s">
        <v>31</v>
      </c>
      <c r="D9" s="1" t="s">
        <v>23</v>
      </c>
    </row>
    <row r="10" spans="1:4" x14ac:dyDescent="0.25">
      <c r="A10" s="1" t="s">
        <v>49</v>
      </c>
      <c r="B10" s="1">
        <v>4.66E-4</v>
      </c>
      <c r="C10" s="1" t="s">
        <v>50</v>
      </c>
      <c r="D10" s="1" t="s">
        <v>55</v>
      </c>
    </row>
    <row r="11" spans="1:4" x14ac:dyDescent="0.25">
      <c r="A11" s="1" t="s">
        <v>5</v>
      </c>
      <c r="B11" s="1">
        <v>15</v>
      </c>
      <c r="C11" s="1" t="s">
        <v>13</v>
      </c>
      <c r="D11" s="1" t="s">
        <v>8</v>
      </c>
    </row>
    <row r="12" spans="1:4" x14ac:dyDescent="0.25">
      <c r="A12" s="1" t="s">
        <v>14</v>
      </c>
      <c r="B12" s="1">
        <v>20</v>
      </c>
      <c r="C12" s="1" t="s">
        <v>16</v>
      </c>
      <c r="D12" s="1" t="s">
        <v>17</v>
      </c>
    </row>
    <row r="13" spans="1:4" x14ac:dyDescent="0.25">
      <c r="A13" s="1" t="s">
        <v>15</v>
      </c>
      <c r="B13" s="1">
        <v>70</v>
      </c>
      <c r="C13" s="1" t="s">
        <v>16</v>
      </c>
      <c r="D13" s="1" t="s">
        <v>18</v>
      </c>
    </row>
    <row r="14" spans="1:4" x14ac:dyDescent="0.25">
      <c r="A14" s="9" t="s">
        <v>53</v>
      </c>
      <c r="B14" s="9">
        <v>2.9830000000000001</v>
      </c>
      <c r="C14" s="9" t="s">
        <v>26</v>
      </c>
      <c r="D14" s="9" t="s">
        <v>54</v>
      </c>
    </row>
    <row r="15" spans="1:4" x14ac:dyDescent="0.25">
      <c r="A15" s="1" t="s">
        <v>24</v>
      </c>
      <c r="B15" s="1">
        <v>3.66</v>
      </c>
      <c r="C15" s="1" t="s">
        <v>26</v>
      </c>
      <c r="D15" s="1" t="s">
        <v>25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4D7D-ADDA-4839-93B7-7B3EA9E02BD5}">
  <dimension ref="A1:AO30"/>
  <sheetViews>
    <sheetView zoomScale="80" zoomScaleNormal="80" workbookViewId="0">
      <selection activeCell="L14" sqref="L14"/>
    </sheetView>
  </sheetViews>
  <sheetFormatPr baseColWidth="10" defaultRowHeight="15" x14ac:dyDescent="0.25"/>
  <cols>
    <col min="1" max="2" width="15.5703125" customWidth="1"/>
    <col min="3" max="10" width="15.5703125" hidden="1" customWidth="1"/>
    <col min="11" max="12" width="15.5703125" customWidth="1"/>
    <col min="13" max="13" width="15.5703125" hidden="1" customWidth="1"/>
    <col min="15" max="16" width="15.5703125" customWidth="1"/>
    <col min="17" max="24" width="15.5703125" hidden="1" customWidth="1"/>
    <col min="25" max="26" width="15.5703125" customWidth="1"/>
    <col min="27" max="27" width="14.140625" hidden="1" customWidth="1"/>
    <col min="29" max="30" width="15.5703125" customWidth="1"/>
    <col min="31" max="38" width="15.5703125" hidden="1" customWidth="1"/>
    <col min="39" max="40" width="15.5703125" customWidth="1"/>
    <col min="41" max="41" width="15.5703125" hidden="1" customWidth="1"/>
  </cols>
  <sheetData>
    <row r="1" spans="1:41" ht="26.25" x14ac:dyDescent="0.4">
      <c r="A1" s="15" t="s">
        <v>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O1" s="15" t="s">
        <v>47</v>
      </c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/>
      <c r="AC1" s="15" t="s">
        <v>48</v>
      </c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7"/>
    </row>
    <row r="2" spans="1:41" ht="50.1" customHeight="1" x14ac:dyDescent="0.25">
      <c r="A2" s="8" t="s">
        <v>40</v>
      </c>
      <c r="B2" s="8" t="s">
        <v>33</v>
      </c>
      <c r="C2" s="8" t="s">
        <v>51</v>
      </c>
      <c r="D2" s="8" t="s">
        <v>52</v>
      </c>
      <c r="E2" s="8" t="s">
        <v>36</v>
      </c>
      <c r="F2" s="8" t="s">
        <v>37</v>
      </c>
      <c r="G2" s="8" t="s">
        <v>38</v>
      </c>
      <c r="H2" s="8" t="s">
        <v>39</v>
      </c>
      <c r="I2" s="8" t="s">
        <v>34</v>
      </c>
      <c r="J2" s="8" t="s">
        <v>35</v>
      </c>
      <c r="K2" s="8" t="s">
        <v>41</v>
      </c>
      <c r="L2" s="11" t="s">
        <v>42</v>
      </c>
      <c r="M2" s="8" t="s">
        <v>43</v>
      </c>
      <c r="O2" s="8" t="s">
        <v>40</v>
      </c>
      <c r="P2" s="8" t="s">
        <v>33</v>
      </c>
      <c r="Q2" s="8" t="s">
        <v>51</v>
      </c>
      <c r="R2" s="8" t="s">
        <v>52</v>
      </c>
      <c r="S2" s="8" t="s">
        <v>36</v>
      </c>
      <c r="T2" s="8" t="s">
        <v>37</v>
      </c>
      <c r="U2" s="8" t="s">
        <v>38</v>
      </c>
      <c r="V2" s="8" t="s">
        <v>39</v>
      </c>
      <c r="W2" s="8" t="s">
        <v>34</v>
      </c>
      <c r="X2" s="8" t="s">
        <v>35</v>
      </c>
      <c r="Y2" s="8" t="s">
        <v>41</v>
      </c>
      <c r="Z2" s="11" t="s">
        <v>42</v>
      </c>
      <c r="AA2" s="8" t="s">
        <v>43</v>
      </c>
      <c r="AC2" s="8" t="s">
        <v>40</v>
      </c>
      <c r="AD2" s="8" t="s">
        <v>33</v>
      </c>
      <c r="AE2" s="8" t="s">
        <v>51</v>
      </c>
      <c r="AF2" s="8" t="s">
        <v>52</v>
      </c>
      <c r="AG2" s="8" t="s">
        <v>36</v>
      </c>
      <c r="AH2" s="8" t="s">
        <v>37</v>
      </c>
      <c r="AI2" s="8" t="s">
        <v>38</v>
      </c>
      <c r="AJ2" s="8" t="s">
        <v>39</v>
      </c>
      <c r="AK2" s="8" t="s">
        <v>34</v>
      </c>
      <c r="AL2" s="8" t="s">
        <v>35</v>
      </c>
      <c r="AM2" s="8" t="s">
        <v>41</v>
      </c>
      <c r="AN2" s="11" t="s">
        <v>42</v>
      </c>
      <c r="AO2" s="8" t="s">
        <v>43</v>
      </c>
    </row>
    <row r="3" spans="1:41" x14ac:dyDescent="0.25">
      <c r="A3" s="4">
        <v>20</v>
      </c>
      <c r="B3" s="4" t="s">
        <v>32</v>
      </c>
      <c r="C3" s="4" t="s">
        <v>32</v>
      </c>
      <c r="D3" s="4" t="s">
        <v>32</v>
      </c>
      <c r="E3" s="4" t="s">
        <v>32</v>
      </c>
      <c r="F3" s="4" t="s">
        <v>32</v>
      </c>
      <c r="G3" s="4" t="s">
        <v>32</v>
      </c>
      <c r="H3" s="4" t="s">
        <v>32</v>
      </c>
      <c r="I3" s="4" t="s">
        <v>32</v>
      </c>
      <c r="J3" s="4" t="s">
        <v>32</v>
      </c>
      <c r="K3" s="4" t="s">
        <v>32</v>
      </c>
      <c r="L3" s="13" t="s">
        <v>32</v>
      </c>
      <c r="M3" s="4" t="s">
        <v>32</v>
      </c>
      <c r="O3" s="4">
        <v>20</v>
      </c>
      <c r="P3" s="6">
        <v>2.2999999999999998</v>
      </c>
      <c r="Q3" s="6">
        <f>(((O3-2*P3)*1/1000)*'Variables Generales'!$B$7*'Variables Generales'!$B$8)/'Variables Generales'!$B$10</f>
        <v>48738.025751072964</v>
      </c>
      <c r="R3" s="6">
        <f>0.023*(Q3^(0.8))*('Variables Generales'!$B$14^(0.3))</f>
        <v>179.6462510231749</v>
      </c>
      <c r="S3" s="5">
        <f>(1/(R3*'Variables Generales'!$B$6/((O3-2*P3)*1/1000)))</f>
        <v>1.478000458495835E-4</v>
      </c>
      <c r="T3" s="5">
        <f>((((O3-2*P3)*1/1000)*LN(O3/(O3-2*P3)))/(2*'Variables Generales'!$B$4))</f>
        <v>5.2960754837761527E-3</v>
      </c>
      <c r="U3" s="5">
        <f>((O3-2*P3)/('Variables Generales'!$B$3*O3))</f>
        <v>5.1333333333333335E-2</v>
      </c>
      <c r="V3" s="5">
        <f t="shared" ref="V3:V5" si="0">S3+T3+U3</f>
        <v>5.6777208862959075E-2</v>
      </c>
      <c r="W3" s="6">
        <f>(PI()*'Variables Generales'!$B$11*((O3-2*P3)*1/1000)*('Variables Generales'!$B$13-'Variables Generales'!$B$12))/V3</f>
        <v>639.08381330513703</v>
      </c>
      <c r="X3" s="7">
        <f>(PI()*(((O3-2*P3)/2)*1/1000)^2)*'Variables Generales'!$B$7*'Variables Generales'!$B$8</f>
        <v>0.27470366393053858</v>
      </c>
      <c r="Y3" s="6">
        <f>IF('Variables Generales'!$B$13-(W3/(X3*'Variables Generales'!$B$9))&lt;'Variables Generales'!$B$12,'Variables Generales'!$B$12,'Variables Generales'!$B$13-(W3/(X3*'Variables Generales'!$B$9)))</f>
        <v>69.444231226350269</v>
      </c>
      <c r="Z3" s="10">
        <f>'Variables Generales'!$B$13-Y3</f>
        <v>0.55576877364973143</v>
      </c>
      <c r="AA3" s="2">
        <f>Z3/'Variables Generales'!$B$13*100</f>
        <v>0.79395539092818779</v>
      </c>
      <c r="AC3" s="4">
        <v>20</v>
      </c>
      <c r="AD3" s="6">
        <v>2.2999999999999998</v>
      </c>
      <c r="AE3" s="6">
        <f>(((AC3-2*AD3)*1/1000)*'Variables Generales'!$B$7*'Variables Generales'!$B$8)/'Variables Generales'!$B$10</f>
        <v>48738.025751072964</v>
      </c>
      <c r="AF3" s="6">
        <f>0.023*(AE3^(0.8))*('Variables Generales'!$B$14^(0.3))</f>
        <v>179.6462510231749</v>
      </c>
      <c r="AG3" s="5">
        <f>(1/(AF3*'Variables Generales'!$B$6/((AC3-2*AD3)*1/1000)))</f>
        <v>1.478000458495835E-4</v>
      </c>
      <c r="AH3" s="5">
        <f>((((AC3-2*AD3)*1/1000)*LN(AC3/(AC3-2*AD3)))/(2*'Variables Generales'!$B$4))</f>
        <v>5.2960754837761527E-3</v>
      </c>
      <c r="AI3" s="5">
        <f>((AC3-2*AD3)/('Variables Generales'!$B$3*AC3))</f>
        <v>5.1333333333333335E-2</v>
      </c>
      <c r="AJ3" s="5">
        <f t="shared" ref="AJ3:AJ5" si="1">AG3+AH3+AI3</f>
        <v>5.6777208862959075E-2</v>
      </c>
      <c r="AK3" s="6">
        <f>(PI()*'Variables Generales'!$B$11*((AC3-2*AD3)*1/1000)*('Variables Generales'!$B$13-'Variables Generales'!$B$12))/AJ3</f>
        <v>639.08381330513703</v>
      </c>
      <c r="AL3" s="7">
        <f>(PI()*(((AC3-2*AD3)/2)*1/1000)^2)*'Variables Generales'!$B$7*'Variables Generales'!$B$8</f>
        <v>0.27470366393053858</v>
      </c>
      <c r="AM3" s="6">
        <f>IF('Variables Generales'!$B$13-(AK3/(AL3*'Variables Generales'!$B$9))&lt;'Variables Generales'!$B$12,'Variables Generales'!$B$12,'Variables Generales'!$B$13-(AK3/(AL3*'Variables Generales'!$B$9)))</f>
        <v>69.444231226350269</v>
      </c>
      <c r="AN3" s="10">
        <f>'Variables Generales'!$B$13-AM3</f>
        <v>0.55576877364973143</v>
      </c>
      <c r="AO3" s="2">
        <f>AN3/'Variables Generales'!$B$13*100</f>
        <v>0.79395539092818779</v>
      </c>
    </row>
    <row r="4" spans="1:41" x14ac:dyDescent="0.25">
      <c r="A4" s="4">
        <v>25</v>
      </c>
      <c r="B4" s="4" t="s">
        <v>32</v>
      </c>
      <c r="C4" s="4" t="s">
        <v>32</v>
      </c>
      <c r="D4" s="4" t="s">
        <v>32</v>
      </c>
      <c r="E4" s="4" t="s">
        <v>32</v>
      </c>
      <c r="F4" s="4" t="s">
        <v>32</v>
      </c>
      <c r="G4" s="4" t="s">
        <v>32</v>
      </c>
      <c r="H4" s="4" t="s">
        <v>32</v>
      </c>
      <c r="I4" s="4" t="s">
        <v>32</v>
      </c>
      <c r="J4" s="4" t="s">
        <v>32</v>
      </c>
      <c r="K4" s="4" t="s">
        <v>32</v>
      </c>
      <c r="L4" s="13" t="s">
        <v>32</v>
      </c>
      <c r="M4" s="4" t="s">
        <v>32</v>
      </c>
      <c r="O4" s="4">
        <v>25</v>
      </c>
      <c r="P4" s="6">
        <v>2.2999999999999998</v>
      </c>
      <c r="Q4" s="6">
        <f>(((O4-2*P4)*1/1000)*'Variables Generales'!$B$7*'Variables Generales'!$B$8)/'Variables Generales'!$B$10</f>
        <v>64562.060085836907</v>
      </c>
      <c r="R4" s="6">
        <f>0.023*(Q4^(0.8))*('Variables Generales'!$B$14^(0.3))</f>
        <v>224.96021363062476</v>
      </c>
      <c r="S4" s="5">
        <f>(1/(R4*'Variables Generales'!$B$6/((O4-2*P4)*1/1000)))</f>
        <v>1.56349486095595E-4</v>
      </c>
      <c r="T4" s="5">
        <f>((((O4-2*P4)*1/1000)*LN(O4/(O4-2*P4)))/(2*'Variables Generales'!$B$4))</f>
        <v>5.4580984867997557E-3</v>
      </c>
      <c r="U4" s="5">
        <f>((O4-2*P4)/('Variables Generales'!$B$3*O4))</f>
        <v>5.4399999999999997E-2</v>
      </c>
      <c r="V4" s="5">
        <f t="shared" si="0"/>
        <v>6.0014447972895346E-2</v>
      </c>
      <c r="W4" s="6">
        <f>(PI()*'Variables Generales'!$B$11*((O4-2*P4)*1/1000)*('Variables Generales'!$B$13-'Variables Generales'!$B$12))/V4</f>
        <v>800.91326711248439</v>
      </c>
      <c r="X4" s="7">
        <f>(PI()*(((O4-2*P4)/2)*1/1000)^2)*'Variables Generales'!$B$7*'Variables Generales'!$B$8</f>
        <v>0.48204029676730009</v>
      </c>
      <c r="Y4" s="6">
        <f>IF('Variables Generales'!$B$13-(W4/(X4*'Variables Generales'!$B$9))&lt;'Variables Generales'!$B$12,'Variables Generales'!$B$12,'Variables Generales'!$B$13-(W4/(X4*'Variables Generales'!$B$9)))</f>
        <v>69.603080058525165</v>
      </c>
      <c r="Z4" s="10">
        <f>'Variables Generales'!$B$13-Y4</f>
        <v>0.39691994147483456</v>
      </c>
      <c r="AA4" s="2">
        <f>Z4/'Variables Generales'!$B$13*100</f>
        <v>0.5670284878211922</v>
      </c>
      <c r="AC4" s="4">
        <v>25</v>
      </c>
      <c r="AD4" s="6">
        <v>2.8</v>
      </c>
      <c r="AE4" s="6">
        <f>(((AC4-2*AD4)*1/1000)*'Variables Generales'!$B$7*'Variables Generales'!$B$8)/'Variables Generales'!$B$10</f>
        <v>61397.253218884114</v>
      </c>
      <c r="AF4" s="6">
        <f>0.023*(AE4^(0.8))*('Variables Generales'!$B$14^(0.3))</f>
        <v>216.09412797774758</v>
      </c>
      <c r="AG4" s="5">
        <f>(1/(AF4*'Variables Generales'!$B$6/((AC4-2*AD4)*1/1000)))</f>
        <v>1.5478567684871713E-4</v>
      </c>
      <c r="AH4" s="5">
        <f>((((AC4-2*AD4)*1/1000)*LN(AC4/(AC4-2*AD4)))/(2*'Variables Generales'!$B$4))</f>
        <v>6.4735441061829152E-3</v>
      </c>
      <c r="AI4" s="5">
        <f>((AC4-2*AD4)/('Variables Generales'!$B$3*AC4))</f>
        <v>5.1733333333333333E-2</v>
      </c>
      <c r="AJ4" s="5">
        <f t="shared" si="1"/>
        <v>5.8361663116364967E-2</v>
      </c>
      <c r="AK4" s="6">
        <f>(PI()*'Variables Generales'!$B$11*((AC4-2*AD4)*1/1000)*('Variables Generales'!$B$13-'Variables Generales'!$B$12))/AJ4</f>
        <v>783.22259286188955</v>
      </c>
      <c r="AL4" s="7">
        <f>(PI()*(((AC4-2*AD4)/2)*1/1000)^2)*'Variables Generales'!$B$7*'Variables Generales'!$B$8</f>
        <v>0.43593974935443347</v>
      </c>
      <c r="AM4" s="6">
        <f>IF('Variables Generales'!$B$13-(AK4/(AL4*'Variables Generales'!$B$9))&lt;'Variables Generales'!$B$12,'Variables Generales'!$B$12,'Variables Generales'!$B$13-(AK4/(AL4*'Variables Generales'!$B$9)))</f>
        <v>69.570800198454506</v>
      </c>
      <c r="AN4" s="10">
        <f>'Variables Generales'!$B$13-AM4</f>
        <v>0.42919980154549364</v>
      </c>
      <c r="AO4" s="2">
        <f>AN4/'Variables Generales'!$B$13*100</f>
        <v>0.61314257363641944</v>
      </c>
    </row>
    <row r="5" spans="1:41" x14ac:dyDescent="0.25">
      <c r="A5" s="4">
        <v>32</v>
      </c>
      <c r="B5" s="4" t="s">
        <v>32</v>
      </c>
      <c r="C5" s="4" t="s">
        <v>32</v>
      </c>
      <c r="D5" s="4" t="s">
        <v>32</v>
      </c>
      <c r="E5" s="4" t="s">
        <v>32</v>
      </c>
      <c r="F5" s="4" t="s">
        <v>32</v>
      </c>
      <c r="G5" s="4" t="s">
        <v>32</v>
      </c>
      <c r="H5" s="4" t="s">
        <v>32</v>
      </c>
      <c r="I5" s="4" t="s">
        <v>32</v>
      </c>
      <c r="J5" s="4" t="s">
        <v>32</v>
      </c>
      <c r="K5" s="4" t="s">
        <v>32</v>
      </c>
      <c r="L5" s="13" t="s">
        <v>32</v>
      </c>
      <c r="M5" s="4" t="s">
        <v>32</v>
      </c>
      <c r="O5" s="4">
        <v>32</v>
      </c>
      <c r="P5" s="6">
        <v>3</v>
      </c>
      <c r="Q5" s="6">
        <f>(((O5-2*P5)*1/1000)*'Variables Generales'!$B$7*'Variables Generales'!$B$8)/'Variables Generales'!$B$10</f>
        <v>82284.978540772529</v>
      </c>
      <c r="R5" s="6">
        <f>0.023*(Q5^(0.8))*('Variables Generales'!$B$14^(0.3))</f>
        <v>273.13682715505342</v>
      </c>
      <c r="S5" s="5">
        <f>(1/(R5*'Variables Generales'!$B$6/((O5-2*P5)*1/1000)))</f>
        <v>1.6412135512377821E-4</v>
      </c>
      <c r="T5" s="5">
        <f>((((O5-2*P5)*1/1000)*LN(O5/(O5-2*P5)))/(2*'Variables Generales'!$B$4))</f>
        <v>7.103451952939945E-3</v>
      </c>
      <c r="U5" s="5">
        <f>((O5-2*P5)/('Variables Generales'!$B$3*O5))</f>
        <v>5.4166666666666669E-2</v>
      </c>
      <c r="V5" s="5">
        <f t="shared" si="0"/>
        <v>6.1434239974730395E-2</v>
      </c>
      <c r="W5" s="6">
        <f>(PI()*'Variables Generales'!$B$11*((O5-2*P5)*1/1000)*('Variables Generales'!$B$13-'Variables Generales'!$B$12))/V5</f>
        <v>997.18099825438276</v>
      </c>
      <c r="X5" s="7">
        <f>(PI()*(((O5-2*P5)/2)*1/1000)^2)*'Variables Generales'!$B$7*'Variables Generales'!$B$8</f>
        <v>0.7830143228919042</v>
      </c>
      <c r="Y5" s="6">
        <f>IF('Variables Generales'!$B$13-(W5/(X5*'Variables Generales'!$B$9))&lt;'Variables Generales'!$B$12,'Variables Generales'!$B$12,'Variables Generales'!$B$13-(W5/(X5*'Variables Generales'!$B$9)))</f>
        <v>69.695767879849043</v>
      </c>
      <c r="Z5" s="10">
        <f>'Variables Generales'!$B$13-Y5</f>
        <v>0.30423212015095658</v>
      </c>
      <c r="AA5" s="2">
        <f>Z5/'Variables Generales'!$B$13*100</f>
        <v>0.43461731450136654</v>
      </c>
      <c r="AC5" s="4">
        <v>32</v>
      </c>
      <c r="AD5" s="6">
        <v>3.6</v>
      </c>
      <c r="AE5" s="6">
        <f>(((AC5-2*AD5)*1/1000)*'Variables Generales'!$B$7*'Variables Generales'!$B$8)/'Variables Generales'!$B$10</f>
        <v>78487.210300429186</v>
      </c>
      <c r="AF5" s="6">
        <f>0.023*(AE5^(0.8))*('Variables Generales'!$B$14^(0.3))</f>
        <v>263.00434688387037</v>
      </c>
      <c r="AG5" s="5">
        <f>(1/(AF5*'Variables Generales'!$B$6/((AC5-2*AD5)*1/1000)))</f>
        <v>1.6257761970959078E-4</v>
      </c>
      <c r="AH5" s="5">
        <f>((((AC5-2*AD5)*1/1000)*LN(AC5/(AC5-2*AD5)))/(2*'Variables Generales'!$B$4))</f>
        <v>8.3175365668342015E-3</v>
      </c>
      <c r="AI5" s="5">
        <f>((AC5-2*AD5)/('Variables Generales'!$B$3*AC5))</f>
        <v>5.1666666666666666E-2</v>
      </c>
      <c r="AJ5" s="5">
        <f t="shared" si="1"/>
        <v>6.0146780853210458E-2</v>
      </c>
      <c r="AK5" s="6">
        <f>(PI()*'Variables Generales'!$B$11*((AC5-2*AD5)*1/1000)*('Variables Generales'!$B$13-'Variables Generales'!$B$12))/AJ5</f>
        <v>971.51705424399506</v>
      </c>
      <c r="AL5" s="7">
        <f>(PI()*(((AC5-2*AD5)/2)*1/1000)^2)*'Variables Generales'!$B$7*'Variables Generales'!$B$8</f>
        <v>0.71240403720626755</v>
      </c>
      <c r="AM5" s="6">
        <f>IF('Variables Generales'!$B$13-(AK5/(AL5*'Variables Generales'!$B$9))&lt;'Variables Generales'!$B$12,'Variables Generales'!$B$12,'Variables Generales'!$B$13-(AK5/(AL5*'Variables Generales'!$B$9)))</f>
        <v>69.674219689599383</v>
      </c>
      <c r="AN5" s="10">
        <f>'Variables Generales'!$B$13-AM5</f>
        <v>0.32578031040061717</v>
      </c>
      <c r="AO5" s="2">
        <f>AN5/'Variables Generales'!$B$13*100</f>
        <v>0.46540044342945308</v>
      </c>
    </row>
    <row r="6" spans="1:41" x14ac:dyDescent="0.25">
      <c r="A6" s="4">
        <v>40</v>
      </c>
      <c r="B6" s="6">
        <v>2.4</v>
      </c>
      <c r="C6" s="6">
        <f>(((A6-2*B6)*1/1000)*'Variables Generales'!$B$7*'Variables Generales'!$B$8)/'Variables Generales'!$B$10</f>
        <v>111401.20171673821</v>
      </c>
      <c r="D6" s="6">
        <f>0.023*(C6^(0.8))*('Variables Generales'!$B$14^(0.3))</f>
        <v>348.04525125509264</v>
      </c>
      <c r="E6" s="5">
        <f>(1/(D6*'Variables Generales'!$B$6/((A6-2*B6)*1/1000)))</f>
        <v>1.7437288672538892E-4</v>
      </c>
      <c r="F6" s="5">
        <f>((((A6-2*B6)*1/1000)*LN(A6/(A6-2*B6)))/(2*'Variables Generales'!$B$4))</f>
        <v>5.9207035225630859E-3</v>
      </c>
      <c r="G6" s="5">
        <f>((A6-2*B6)/('Variables Generales'!$B$3*A6))</f>
        <v>5.8666666666666673E-2</v>
      </c>
      <c r="H6" s="5">
        <f>E6+F6+G6</f>
        <v>6.4761743075955142E-2</v>
      </c>
      <c r="I6" s="6">
        <f>(PI()*'Variables Generales'!$B$11*((A6-2*B6)*1/1000)*('Variables Generales'!$B$13-'Variables Generales'!$B$12))/H6</f>
        <v>1280.6642025909882</v>
      </c>
      <c r="J6" s="7">
        <f>(PI()*(((A6-2*B6)/2)*1/1000)^2)*'Variables Generales'!$B$7*'Variables Generales'!$B$8</f>
        <v>1.4351864891064869</v>
      </c>
      <c r="K6" s="6">
        <f>IF('Variables Generales'!$B$13-(I6/(J6*'Variables Generales'!$B$9))&lt;'Variables Generales'!$B$12,'Variables Generales'!$B$12,'Variables Generales'!$B$13-(I6/(J6*'Variables Generales'!$B$9)))</f>
        <v>69.786829202998661</v>
      </c>
      <c r="L6" s="10">
        <f>'Variables Generales'!$B$13-K6</f>
        <v>0.21317079700133945</v>
      </c>
      <c r="M6" s="2">
        <f>L6/'Variables Generales'!$B$13*100</f>
        <v>0.30452971000191353</v>
      </c>
      <c r="O6" s="4">
        <v>40</v>
      </c>
      <c r="P6" s="6">
        <v>3.7</v>
      </c>
      <c r="Q6" s="6">
        <f>(((O6-2*P6)*1/1000)*'Variables Generales'!$B$7*'Variables Generales'!$B$8)/'Variables Generales'!$B$10</f>
        <v>103172.70386266096</v>
      </c>
      <c r="R6" s="6">
        <f>0.023*(Q6^(0.8))*('Variables Generales'!$B$14^(0.3))</f>
        <v>327.32235102327132</v>
      </c>
      <c r="S6" s="5">
        <f>(1/(R6*'Variables Generales'!$B$6/((O6-2*P6)*1/1000)))</f>
        <v>1.7171725785303327E-4</v>
      </c>
      <c r="T6" s="5">
        <f>((((O6-2*P6)*1/1000)*LN(O6/(O6-2*P6)))/(2*'Variables Generales'!$B$4))</f>
        <v>8.7748547410072958E-3</v>
      </c>
      <c r="U6" s="5">
        <f>((O6-2*P6)/('Variables Generales'!$B$3*O6))</f>
        <v>5.4333333333333338E-2</v>
      </c>
      <c r="V6" s="5">
        <f>S6+T6+U6</f>
        <v>6.3279905332193673E-2</v>
      </c>
      <c r="W6" s="6">
        <f>(PI()*'Variables Generales'!$B$11*((O6-2*P6)*1/1000)*('Variables Generales'!$B$13-'Variables Generales'!$B$12))/V6</f>
        <v>1213.8441101806191</v>
      </c>
      <c r="X6" s="7">
        <f>(PI()*(((O6-2*P6)/2)*1/1000)^2)*'Variables Generales'!$B$7*'Variables Generales'!$B$8</f>
        <v>1.2310004464446753</v>
      </c>
      <c r="Y6" s="6">
        <f>IF('Variables Generales'!$B$13-(W6/(X6*'Variables Generales'!$B$9))&lt;'Variables Generales'!$B$12,'Variables Generales'!$B$12,'Variables Generales'!$B$13-(W6/(X6*'Variables Generales'!$B$9)))</f>
        <v>69.764437865501534</v>
      </c>
      <c r="Z6" s="10">
        <f>'Variables Generales'!$B$13-Y6</f>
        <v>0.23556213449846553</v>
      </c>
      <c r="AA6" s="2">
        <f>Z6/'Variables Generales'!$B$13*100</f>
        <v>0.33651733499780789</v>
      </c>
      <c r="AC6" s="4">
        <v>40</v>
      </c>
      <c r="AD6" s="6">
        <v>4.5</v>
      </c>
      <c r="AE6" s="6">
        <f>(((AC6-2*AD6)*1/1000)*'Variables Generales'!$B$7*'Variables Generales'!$B$8)/'Variables Generales'!$B$10</f>
        <v>98109.012875536486</v>
      </c>
      <c r="AF6" s="6">
        <f>0.023*(AE6^(0.8))*('Variables Generales'!$B$14^(0.3))</f>
        <v>314.40608074754408</v>
      </c>
      <c r="AG6" s="5">
        <f>(1/(AF6*'Variables Generales'!$B$6/((AC6-2*AD6)*1/1000)))</f>
        <v>1.699975895344908E-4</v>
      </c>
      <c r="AH6" s="5">
        <f>((((AC6-2*AD6)*1/1000)*LN(AC6/(AC6-2*AD6)))/(2*'Variables Generales'!$B$4))</f>
        <v>1.0396920708542751E-2</v>
      </c>
      <c r="AI6" s="5">
        <f>((AC6-2*AD6)/('Variables Generales'!$B$3*AC6))</f>
        <v>5.1666666666666666E-2</v>
      </c>
      <c r="AJ6" s="5">
        <f>AG6+AH6+AI6</f>
        <v>6.2233584964743904E-2</v>
      </c>
      <c r="AK6" s="6">
        <f>(PI()*'Variables Generales'!$B$11*((AC6-2*AD6)*1/1000)*('Variables Generales'!$B$13-'Variables Generales'!$B$12))/AJ6</f>
        <v>1173.6754236051465</v>
      </c>
      <c r="AL6" s="7">
        <f>(PI()*(((AC6-2*AD6)/2)*1/1000)^2)*'Variables Generales'!$B$7*'Variables Generales'!$B$8</f>
        <v>1.1131313081347931</v>
      </c>
      <c r="AM6" s="6">
        <f>IF('Variables Generales'!$B$13-(AK6/(AL6*'Variables Generales'!$B$9))&lt;'Variables Generales'!$B$12,'Variables Generales'!$B$12,'Variables Generales'!$B$13-(AK6/(AL6*'Variables Generales'!$B$9)))</f>
        <v>69.748114951795785</v>
      </c>
      <c r="AN6" s="10">
        <f>'Variables Generales'!$B$13-AM6</f>
        <v>0.25188504820421542</v>
      </c>
      <c r="AO6" s="2">
        <f>AN6/'Variables Generales'!$B$13*100</f>
        <v>0.35983578314887921</v>
      </c>
    </row>
    <row r="7" spans="1:41" x14ac:dyDescent="0.25">
      <c r="A7" s="4">
        <v>50</v>
      </c>
      <c r="B7" s="6">
        <v>3</v>
      </c>
      <c r="C7" s="6">
        <f>(((A7-2*B7)*1/1000)*'Variables Generales'!$B$7*'Variables Generales'!$B$8)/'Variables Generales'!$B$10</f>
        <v>139251.50214592277</v>
      </c>
      <c r="D7" s="6">
        <f>0.023*(C7^(0.8))*('Variables Generales'!$B$14^(0.3))</f>
        <v>416.06743259732389</v>
      </c>
      <c r="E7" s="5">
        <f>(1/(D7*'Variables Generales'!$B$6/((A7-2*B7)*1/1000)))</f>
        <v>1.8233118725958456E-4</v>
      </c>
      <c r="F7" s="5">
        <f>((((A7-2*B7)*1/1000)*LN(A7/(A7-2*B7)))/(2*'Variables Generales'!$B$4))</f>
        <v>7.400879403203867E-3</v>
      </c>
      <c r="G7" s="5">
        <f>((A7-2*B7)/('Variables Generales'!$B$3*A7))</f>
        <v>5.8666666666666666E-2</v>
      </c>
      <c r="H7" s="5">
        <f t="shared" ref="H7:H30" si="2">E7+F7+G7</f>
        <v>6.6249877257130121E-2</v>
      </c>
      <c r="I7" s="6">
        <f>(PI()*'Variables Generales'!$B$11*((A7-2*B7)*1/1000)*('Variables Generales'!$B$13-'Variables Generales'!$B$12))/H7</f>
        <v>1564.8716927593316</v>
      </c>
      <c r="J7" s="7">
        <f>(PI()*(((A7-2*B7)/2)*1/1000)^2)*'Variables Generales'!$B$7*'Variables Generales'!$B$8</f>
        <v>2.2424788892288854</v>
      </c>
      <c r="K7" s="6">
        <f>IF('Variables Generales'!$B$13-(I7/(J7*'Variables Generales'!$B$9))&lt;'Variables Generales'!$B$12,'Variables Generales'!$B$12,'Variables Generales'!$B$13-(I7/(J7*'Variables Generales'!$B$9)))</f>
        <v>69.833294032130922</v>
      </c>
      <c r="L7" s="10">
        <f>'Variables Generales'!$B$13-K7</f>
        <v>0.16670596786907765</v>
      </c>
      <c r="M7" s="2">
        <f>L7/'Variables Generales'!$B$13*100</f>
        <v>0.23815138267011096</v>
      </c>
      <c r="O7" s="4">
        <v>50</v>
      </c>
      <c r="P7" s="6">
        <v>4.5999999999999996</v>
      </c>
      <c r="Q7" s="6">
        <f>(((O7-2*P7)*1/1000)*'Variables Generales'!$B$7*'Variables Generales'!$B$8)/'Variables Generales'!$B$10</f>
        <v>129124.12017167381</v>
      </c>
      <c r="R7" s="6">
        <f>0.023*(Q7^(0.8))*('Variables Generales'!$B$14^(0.3))</f>
        <v>391.67848139071367</v>
      </c>
      <c r="S7" s="5">
        <f>(1/(R7*'Variables Generales'!$B$6/((O7-2*P7)*1/1000)))</f>
        <v>1.7959839748264174E-4</v>
      </c>
      <c r="T7" s="5">
        <f>((((O7-2*P7)*1/1000)*LN(O7/(O7-2*P7)))/(2*'Variables Generales'!$B$4))</f>
        <v>1.0916196973599511E-2</v>
      </c>
      <c r="U7" s="5">
        <f>((O7-2*P7)/('Variables Generales'!$B$3*O7))</f>
        <v>5.4399999999999997E-2</v>
      </c>
      <c r="V7" s="5">
        <f t="shared" ref="V7:V26" si="3">S7+T7+U7</f>
        <v>6.5495795371082147E-2</v>
      </c>
      <c r="W7" s="6">
        <f>(PI()*'Variables Generales'!$B$11*((O7-2*P7)*1/1000)*('Variables Generales'!$B$13-'Variables Generales'!$B$12))/V7</f>
        <v>1467.7695668124127</v>
      </c>
      <c r="X7" s="7">
        <f>(PI()*(((O7-2*P7)/2)*1/1000)^2)*'Variables Generales'!$B$7*'Variables Generales'!$B$8</f>
        <v>1.9281611870692004</v>
      </c>
      <c r="Y7" s="6">
        <f>IF('Variables Generales'!$B$13-(W7/(X7*'Variables Generales'!$B$9))&lt;'Variables Generales'!$B$12,'Variables Generales'!$B$12,'Variables Generales'!$B$13-(W7/(X7*'Variables Generales'!$B$9)))</f>
        <v>69.818149157193361</v>
      </c>
      <c r="Z7" s="10">
        <f>'Variables Generales'!$B$13-Y7</f>
        <v>0.18185084280663943</v>
      </c>
      <c r="AA7" s="2">
        <f>Z7/'Variables Generales'!$B$13*100</f>
        <v>0.25978691829519918</v>
      </c>
      <c r="AC7" s="4">
        <v>50</v>
      </c>
      <c r="AD7" s="6">
        <v>5.6</v>
      </c>
      <c r="AE7" s="6">
        <f>(((AC7-2*AD7)*1/1000)*'Variables Generales'!$B$7*'Variables Generales'!$B$8)/'Variables Generales'!$B$10</f>
        <v>122794.50643776823</v>
      </c>
      <c r="AF7" s="6">
        <f>0.023*(AE7^(0.8))*('Variables Generales'!$B$14^(0.3))</f>
        <v>376.24172967202588</v>
      </c>
      <c r="AG7" s="5">
        <f>(1/(AF7*'Variables Generales'!$B$6/((AC7-2*AD7)*1/1000)))</f>
        <v>1.7780205237322397E-4</v>
      </c>
      <c r="AH7" s="5">
        <f>((((AC7-2*AD7)*1/1000)*LN(AC7/(AC7-2*AD7)))/(2*'Variables Generales'!$B$4))</f>
        <v>1.294708821236583E-2</v>
      </c>
      <c r="AI7" s="5">
        <f>((AC7-2*AD7)/('Variables Generales'!$B$3*AC7))</f>
        <v>5.1733333333333333E-2</v>
      </c>
      <c r="AJ7" s="5">
        <f t="shared" ref="AJ7:AJ24" si="4">AG7+AH7+AI7</f>
        <v>6.485822359807239E-2</v>
      </c>
      <c r="AK7" s="6">
        <f>(PI()*'Variables Generales'!$B$11*((AC7-2*AD7)*1/1000)*('Variables Generales'!$B$13-'Variables Generales'!$B$12))/AJ7</f>
        <v>1409.5413217913049</v>
      </c>
      <c r="AL7" s="7">
        <f>(PI()*(((AC7-2*AD7)/2)*1/1000)^2)*'Variables Generales'!$B$7*'Variables Generales'!$B$8</f>
        <v>1.7437589974177339</v>
      </c>
      <c r="AM7" s="6">
        <f>IF('Variables Generales'!$B$13-(AK7/(AL7*'Variables Generales'!$B$9))&lt;'Variables Generales'!$B$12,'Variables Generales'!$B$12,'Variables Generales'!$B$13-(AK7/(AL7*'Variables Generales'!$B$9)))</f>
        <v>69.806895619107323</v>
      </c>
      <c r="AN7" s="10">
        <f>'Variables Generales'!$B$13-AM7</f>
        <v>0.19310438089267734</v>
      </c>
      <c r="AO7" s="2">
        <f>AN7/'Variables Generales'!$B$13*100</f>
        <v>0.27586340127525333</v>
      </c>
    </row>
    <row r="8" spans="1:41" x14ac:dyDescent="0.25">
      <c r="A8" s="4">
        <v>63</v>
      </c>
      <c r="B8" s="6">
        <v>3.8</v>
      </c>
      <c r="C8" s="6">
        <f>(((A8-2*B8)*1/1000)*'Variables Generales'!$B$7*'Variables Generales'!$B$8)/'Variables Generales'!$B$10</f>
        <v>175330.30042918454</v>
      </c>
      <c r="D8" s="6">
        <f>0.023*(C8^(0.8))*('Variables Generales'!$B$14^(0.3))</f>
        <v>500.27568305341117</v>
      </c>
      <c r="E8" s="5">
        <f>(1/(D8*'Variables Generales'!$B$6/((A8-2*B8)*1/1000)))</f>
        <v>1.9092921086294852E-4</v>
      </c>
      <c r="F8" s="5">
        <f>((((A8-2*B8)*1/1000)*LN(A8/(A8-2*B8)))/(2*'Variables Generales'!$B$4))</f>
        <v>9.3709925633704162E-3</v>
      </c>
      <c r="G8" s="5">
        <f>((A8-2*B8)/('Variables Generales'!$B$3*A8))</f>
        <v>5.8624338624338621E-2</v>
      </c>
      <c r="H8" s="5">
        <f t="shared" si="2"/>
        <v>6.818626039857198E-2</v>
      </c>
      <c r="I8" s="6">
        <f>(PI()*'Variables Generales'!$B$11*((A8-2*B8)*1/1000)*('Variables Generales'!$B$13-'Variables Generales'!$B$12))/H8</f>
        <v>1914.3618376142774</v>
      </c>
      <c r="J8" s="7">
        <f>(PI()*(((A8-2*B8)/2)*1/1000)^2)*'Variables Generales'!$B$7*'Variables Generales'!$B$8</f>
        <v>3.555024022554611</v>
      </c>
      <c r="K8" s="6">
        <f>IF('Variables Generales'!$B$13-(I8/(J8*'Variables Generales'!$B$9))&lt;'Variables Generales'!$B$12,'Variables Generales'!$B$12,'Variables Generales'!$B$13-(I8/(J8*'Variables Generales'!$B$9)))</f>
        <v>69.871358153755153</v>
      </c>
      <c r="L8" s="10">
        <f>'Variables Generales'!$B$13-K8</f>
        <v>0.12864184624484665</v>
      </c>
      <c r="M8" s="2">
        <f>L8/'Variables Generales'!$B$13*100</f>
        <v>0.18377406606406663</v>
      </c>
      <c r="O8" s="4">
        <v>63</v>
      </c>
      <c r="P8" s="6">
        <v>5.8</v>
      </c>
      <c r="Q8" s="6">
        <f>(((O8-2*P8)*1/1000)*'Variables Generales'!$B$7*'Variables Generales'!$B$8)/'Variables Generales'!$B$10</f>
        <v>162671.0729613734</v>
      </c>
      <c r="R8" s="6">
        <f>0.023*(Q8^(0.8))*('Variables Generales'!$B$14^(0.3))</f>
        <v>471.16397493845665</v>
      </c>
      <c r="S8" s="5">
        <f>(1/(R8*'Variables Generales'!$B$6/((O8-2*P8)*1/1000)))</f>
        <v>1.8808884882751922E-4</v>
      </c>
      <c r="T8" s="5">
        <f>((((O8-2*P8)*1/1000)*LN(O8/(O8-2*P8)))/(2*'Variables Generales'!$B$4))</f>
        <v>1.3762793252662164E-2</v>
      </c>
      <c r="U8" s="5">
        <f>((O8-2*P8)/('Variables Generales'!$B$3*O8))</f>
        <v>5.4391534391534387E-2</v>
      </c>
      <c r="V8" s="5">
        <f t="shared" si="3"/>
        <v>6.8342416493024069E-2</v>
      </c>
      <c r="W8" s="6">
        <f>(PI()*'Variables Generales'!$B$11*((O8-2*P8)*1/1000)*('Variables Generales'!$B$13-'Variables Generales'!$B$12))/V8</f>
        <v>1772.0824490929208</v>
      </c>
      <c r="X8" s="7">
        <f>(PI()*(((O8-2*P8)/2)*1/1000)^2)*'Variables Generales'!$B$7*'Variables Generales'!$B$8</f>
        <v>3.060196036253692</v>
      </c>
      <c r="Y8" s="6">
        <f>IF('Variables Generales'!$B$13-(W8/(X8*'Variables Generales'!$B$9))&lt;'Variables Generales'!$B$12,'Variables Generales'!$B$12,'Variables Generales'!$B$13-(W8/(X8*'Variables Generales'!$B$9)))</f>
        <v>69.861663924142107</v>
      </c>
      <c r="Z8" s="10">
        <f>'Variables Generales'!$B$13-Y8</f>
        <v>0.13833607585789309</v>
      </c>
      <c r="AA8" s="2">
        <f>Z8/'Variables Generales'!$B$13*100</f>
        <v>0.19762296551127587</v>
      </c>
      <c r="AC8" s="4">
        <v>63</v>
      </c>
      <c r="AD8" s="6">
        <v>7.1</v>
      </c>
      <c r="AE8" s="6">
        <f>(((AC8-2*AD8)*1/1000)*'Variables Generales'!$B$7*'Variables Generales'!$B$8)/'Variables Generales'!$B$10</f>
        <v>154442.57510729611</v>
      </c>
      <c r="AF8" s="6">
        <f>0.023*(AE8^(0.8))*('Variables Generales'!$B$14^(0.3))</f>
        <v>451.99896403302125</v>
      </c>
      <c r="AG8" s="5">
        <f>(1/(AF8*'Variables Generales'!$B$6/((AC8-2*AD8)*1/1000)))</f>
        <v>1.8614629176082797E-4</v>
      </c>
      <c r="AH8" s="5">
        <f>((((AC8-2*AD8)*1/1000)*LN(AC8/(AC8-2*AD8)))/(2*'Variables Generales'!$B$4))</f>
        <v>1.6399651816292958E-2</v>
      </c>
      <c r="AI8" s="5">
        <f>((AC8-2*AD8)/('Variables Generales'!$B$3*AC8))</f>
        <v>5.1640211640211639E-2</v>
      </c>
      <c r="AJ8" s="5">
        <f t="shared" si="4"/>
        <v>6.8226009748265426E-2</v>
      </c>
      <c r="AK8" s="6">
        <f>(PI()*'Variables Generales'!$B$11*((AC8-2*AD8)*1/1000)*('Variables Generales'!$B$13-'Variables Generales'!$B$12))/AJ8</f>
        <v>1685.3146116215555</v>
      </c>
      <c r="AL8" s="7">
        <f>(PI()*(((AC8-2*AD8)/2)*1/1000)^2)*'Variables Generales'!$B$7*'Variables Generales'!$B$8</f>
        <v>2.7584343625853496</v>
      </c>
      <c r="AM8" s="6">
        <f>IF('Variables Generales'!$B$13-(AK8/(AL8*'Variables Generales'!$B$9))&lt;'Variables Generales'!$B$12,'Variables Generales'!$B$12,'Variables Generales'!$B$13-(AK8/(AL8*'Variables Generales'!$B$9)))</f>
        <v>69.854044956126202</v>
      </c>
      <c r="AN8" s="10">
        <f>'Variables Generales'!$B$13-AM8</f>
        <v>0.14595504387379776</v>
      </c>
      <c r="AO8" s="2">
        <f>AN8/'Variables Generales'!$B$13*100</f>
        <v>0.20850720553399682</v>
      </c>
    </row>
    <row r="9" spans="1:41" x14ac:dyDescent="0.25">
      <c r="A9" s="4">
        <v>75</v>
      </c>
      <c r="B9" s="6">
        <v>4.5</v>
      </c>
      <c r="C9" s="6">
        <f>(((A9-2*B9)*1/1000)*'Variables Generales'!$B$7*'Variables Generales'!$B$8)/'Variables Generales'!$B$10</f>
        <v>208877.25321888414</v>
      </c>
      <c r="D9" s="6">
        <f>0.023*(C9^(0.8))*('Variables Generales'!$B$14^(0.3))</f>
        <v>575.48860696182464</v>
      </c>
      <c r="E9" s="5">
        <f>(1/(D9*'Variables Generales'!$B$6/((A9-2*B9)*1/1000)))</f>
        <v>1.9773302559198083E-4</v>
      </c>
      <c r="F9" s="5">
        <f>((((A9-2*B9)*1/1000)*LN(A9/(A9-2*B9)))/(2*'Variables Generales'!$B$4))</f>
        <v>1.1101319104805803E-2</v>
      </c>
      <c r="G9" s="5">
        <f>((A9-2*B9)/('Variables Generales'!$B$3*A9))</f>
        <v>5.8666666666666666E-2</v>
      </c>
      <c r="H9" s="5">
        <f t="shared" si="2"/>
        <v>6.9965718797064452E-2</v>
      </c>
      <c r="I9" s="6">
        <f>(PI()*'Variables Generales'!$B$11*((A9-2*B9)*1/1000)*('Variables Generales'!$B$13-'Variables Generales'!$B$12))/H9</f>
        <v>2222.6433034118904</v>
      </c>
      <c r="J9" s="7">
        <f>(PI()*(((A9-2*B9)/2)*1/1000)^2)*'Variables Generales'!$B$7*'Variables Generales'!$B$8</f>
        <v>5.0455775007649937</v>
      </c>
      <c r="K9" s="6">
        <f>IF('Variables Generales'!$B$13-(I9/(J9*'Variables Generales'!$B$9))&lt;'Variables Generales'!$B$12,'Variables Generales'!$B$12,'Variables Generales'!$B$13-(I9/(J9*'Variables Generales'!$B$9)))</f>
        <v>69.894765130702638</v>
      </c>
      <c r="L9" s="10">
        <f>'Variables Generales'!$B$13-K9</f>
        <v>0.10523486929736237</v>
      </c>
      <c r="M9" s="2">
        <f>L9/'Variables Generales'!$B$13*100</f>
        <v>0.15033552756766053</v>
      </c>
      <c r="O9" s="4">
        <v>75</v>
      </c>
      <c r="P9" s="6">
        <v>6.8</v>
      </c>
      <c r="Q9" s="6">
        <f>(((O9-2*P9)*1/1000)*'Variables Generales'!$B$7*'Variables Generales'!$B$8)/'Variables Generales'!$B$10</f>
        <v>194319.14163090129</v>
      </c>
      <c r="R9" s="6">
        <f>0.023*(Q9^(0.8))*('Variables Generales'!$B$14^(0.3))</f>
        <v>543.1706296756123</v>
      </c>
      <c r="S9" s="5">
        <f>(1/(R9*'Variables Generales'!$B$6/((O9-2*P9)*1/1000)))</f>
        <v>1.9489652639860015E-4</v>
      </c>
      <c r="T9" s="5">
        <f>((((O9-2*P9)*1/1000)*LN(O9/(O9-2*P9)))/(2*'Variables Generales'!$B$4))</f>
        <v>1.6164218806222791E-2</v>
      </c>
      <c r="U9" s="5">
        <f>((O9-2*P9)/('Variables Generales'!$B$3*O9))</f>
        <v>5.4577777777777774E-2</v>
      </c>
      <c r="V9" s="5">
        <f t="shared" si="3"/>
        <v>7.0936893110399163E-2</v>
      </c>
      <c r="W9" s="6">
        <f>(PI()*'Variables Generales'!$B$11*((O9-2*P9)*1/1000)*('Variables Generales'!$B$13-'Variables Generales'!$B$12))/V9</f>
        <v>2039.4231457622386</v>
      </c>
      <c r="X9" s="7">
        <f>(PI()*(((O9-2*P9)/2)*1/1000)^2)*'Variables Generales'!$B$7*'Variables Generales'!$B$8</f>
        <v>4.3667643146887034</v>
      </c>
      <c r="Y9" s="6">
        <f>IF('Variables Generales'!$B$13-(W9/(X9*'Variables Generales'!$B$9))&lt;'Variables Generales'!$B$12,'Variables Generales'!$B$12,'Variables Generales'!$B$13-(W9/(X9*'Variables Generales'!$B$9)))</f>
        <v>69.888429760000918</v>
      </c>
      <c r="Z9" s="10">
        <f>'Variables Generales'!$B$13-Y9</f>
        <v>0.11157023999908233</v>
      </c>
      <c r="AA9" s="2">
        <f>Z9/'Variables Generales'!$B$13*100</f>
        <v>0.15938605714154619</v>
      </c>
      <c r="AC9" s="4">
        <v>75</v>
      </c>
      <c r="AD9" s="6">
        <v>8.4</v>
      </c>
      <c r="AE9" s="6">
        <f>(((AC9-2*AD9)*1/1000)*'Variables Generales'!$B$7*'Variables Generales'!$B$8)/'Variables Generales'!$B$10</f>
        <v>184191.7596566524</v>
      </c>
      <c r="AF9" s="6">
        <f>0.023*(AE9^(0.8))*('Variables Generales'!$B$14^(0.3))</f>
        <v>520.40321334021712</v>
      </c>
      <c r="AG9" s="5">
        <f>(1/(AF9*'Variables Generales'!$B$6/((AC9-2*AD9)*1/1000)))</f>
        <v>1.9282130665977616E-4</v>
      </c>
      <c r="AH9" s="5">
        <f>((((AC9-2*AD9)*1/1000)*LN(AC9/(AC9-2*AD9)))/(2*'Variables Generales'!$B$4))</f>
        <v>1.9420632318548736E-2</v>
      </c>
      <c r="AI9" s="5">
        <f>((AC9-2*AD9)/('Variables Generales'!$B$3*AC9))</f>
        <v>5.1733333333333333E-2</v>
      </c>
      <c r="AJ9" s="5">
        <f t="shared" si="4"/>
        <v>7.1346786958541852E-2</v>
      </c>
      <c r="AK9" s="6">
        <f>(PI()*'Variables Generales'!$B$11*((AC9-2*AD9)*1/1000)*('Variables Generales'!$B$13-'Variables Generales'!$B$12))/AJ9</f>
        <v>1922.0279591410078</v>
      </c>
      <c r="AL9" s="7">
        <f>(PI()*(((AC9-2*AD9)/2)*1/1000)^2)*'Variables Generales'!$B$7*'Variables Generales'!$B$8</f>
        <v>3.9234577441899026</v>
      </c>
      <c r="AM9" s="6">
        <f>IF('Variables Generales'!$B$13-(AK9/(AL9*'Variables Generales'!$B$9))&lt;'Variables Generales'!$B$12,'Variables Generales'!$B$12,'Variables Generales'!$B$13-(AK9/(AL9*'Variables Generales'!$B$9)))</f>
        <v>69.882971538055088</v>
      </c>
      <c r="AN9" s="10">
        <f>'Variables Generales'!$B$13-AM9</f>
        <v>0.11702846194491201</v>
      </c>
      <c r="AO9" s="2">
        <f>AN9/'Variables Generales'!$B$13*100</f>
        <v>0.16718351706416001</v>
      </c>
    </row>
    <row r="10" spans="1:41" x14ac:dyDescent="0.25">
      <c r="A10" s="4">
        <v>90</v>
      </c>
      <c r="B10" s="6">
        <v>5.4</v>
      </c>
      <c r="C10" s="6">
        <f>(((A10-2*B10)*1/1000)*'Variables Generales'!$B$7*'Variables Generales'!$B$8)/'Variables Generales'!$B$10</f>
        <v>250652.703862661</v>
      </c>
      <c r="D10" s="6">
        <f>0.023*(C10^(0.8))*('Variables Generales'!$B$14^(0.3))</f>
        <v>665.85816116580725</v>
      </c>
      <c r="E10" s="5">
        <f>(1/(D10*'Variables Generales'!$B$6/((A10-2*B10)*1/1000)))</f>
        <v>2.0507629417480084E-4</v>
      </c>
      <c r="F10" s="5">
        <f>((((A10-2*B10)*1/1000)*LN(A10/(A10-2*B10)))/(2*'Variables Generales'!$B$4))</f>
        <v>1.3321582925766944E-2</v>
      </c>
      <c r="G10" s="5">
        <f>((A10-2*B10)/('Variables Generales'!$B$3*A10))</f>
        <v>5.8666666666666666E-2</v>
      </c>
      <c r="H10" s="5">
        <f t="shared" si="2"/>
        <v>7.2193325886608414E-2</v>
      </c>
      <c r="I10" s="6">
        <f>(PI()*'Variables Generales'!$B$11*((A10-2*B10)*1/1000)*('Variables Generales'!$B$13-'Variables Generales'!$B$12))/H10</f>
        <v>2584.8733429505187</v>
      </c>
      <c r="J10" s="7">
        <f>(PI()*(((A10-2*B10)/2)*1/1000)^2)*'Variables Generales'!$B$7*'Variables Generales'!$B$8</f>
        <v>7.2656316011015907</v>
      </c>
      <c r="K10" s="6">
        <f>IF('Variables Generales'!$B$13-(I10/(J10*'Variables Generales'!$B$9))&lt;'Variables Generales'!$B$12,'Variables Generales'!$B$12,'Variables Generales'!$B$13-(I10/(J10*'Variables Generales'!$B$9)))</f>
        <v>69.915010226794024</v>
      </c>
      <c r="L10" s="10">
        <f>'Variables Generales'!$B$13-K10</f>
        <v>8.4989773205975894E-2</v>
      </c>
      <c r="M10" s="2">
        <f>L10/'Variables Generales'!$B$13*100</f>
        <v>0.12141396172282271</v>
      </c>
      <c r="O10" s="4">
        <v>90</v>
      </c>
      <c r="P10" s="6">
        <v>8.1999999999999993</v>
      </c>
      <c r="Q10" s="6">
        <f>(((O10-2*P10)*1/1000)*'Variables Generales'!$B$7*'Variables Generales'!$B$8)/'Variables Generales'!$B$10</f>
        <v>232929.78540772534</v>
      </c>
      <c r="R10" s="6">
        <f>0.023*(Q10^(0.8))*('Variables Generales'!$B$14^(0.3))</f>
        <v>627.91930197267266</v>
      </c>
      <c r="S10" s="5">
        <f>(1/(R10*'Variables Generales'!$B$6/((O10-2*P10)*1/1000)))</f>
        <v>2.0209054145250743E-4</v>
      </c>
      <c r="T10" s="5">
        <f>((((O10-2*P10)*1/1000)*LN(O10/(O10-2*P10)))/(2*'Variables Generales'!$B$4))</f>
        <v>1.9481207687136813E-2</v>
      </c>
      <c r="U10" s="5">
        <f>((O10-2*P10)/('Variables Generales'!$B$3*O10))</f>
        <v>5.4518518518518515E-2</v>
      </c>
      <c r="V10" s="5">
        <f t="shared" si="3"/>
        <v>7.4201816747107838E-2</v>
      </c>
      <c r="W10" s="6">
        <f>(PI()*'Variables Generales'!$B$11*((O10-2*P10)*1/1000)*('Variables Generales'!$B$13-'Variables Generales'!$B$12))/V10</f>
        <v>2337.0844823003044</v>
      </c>
      <c r="X10" s="7">
        <f>(PI()*(((O10-2*P10)/2)*1/1000)^2)*'Variables Generales'!$B$7*'Variables Generales'!$B$8</f>
        <v>6.2744929978291868</v>
      </c>
      <c r="Y10" s="6">
        <f>IF('Variables Generales'!$B$13-(W10/(X10*'Variables Generales'!$B$9))&lt;'Variables Generales'!$B$12,'Variables Generales'!$B$12,'Variables Generales'!$B$13-(W10/(X10*'Variables Generales'!$B$9)))</f>
        <v>69.911019150256337</v>
      </c>
      <c r="Z10" s="10">
        <f>'Variables Generales'!$B$13-Y10</f>
        <v>8.8980849743663271E-2</v>
      </c>
      <c r="AA10" s="2">
        <f>Z10/'Variables Generales'!$B$13*100</f>
        <v>0.1271154996338047</v>
      </c>
      <c r="AC10" s="4">
        <v>90</v>
      </c>
      <c r="AD10" s="6">
        <v>10.1</v>
      </c>
      <c r="AE10" s="6">
        <f>(((AC10-2*AD10)*1/1000)*'Variables Generales'!$B$7*'Variables Generales'!$B$8)/'Variables Generales'!$B$10</f>
        <v>220903.51931330471</v>
      </c>
      <c r="AF10" s="6">
        <f>0.023*(AE10^(0.8))*('Variables Generales'!$B$14^(0.3))</f>
        <v>601.84675036116471</v>
      </c>
      <c r="AG10" s="5">
        <f>(1/(AF10*'Variables Generales'!$B$6/((AC10-2*AD10)*1/1000)))</f>
        <v>1.9995925460092402E-4</v>
      </c>
      <c r="AH10" s="5">
        <f>((((AC10-2*AD10)*1/1000)*LN(AC10/(AC10-2*AD10)))/(2*'Variables Generales'!$B$4))</f>
        <v>2.3344027772662233E-2</v>
      </c>
      <c r="AI10" s="5">
        <f>((AC10-2*AD10)/('Variables Generales'!$B$3*AC10))</f>
        <v>5.1703703703703703E-2</v>
      </c>
      <c r="AJ10" s="5">
        <f t="shared" si="4"/>
        <v>7.5247690730966862E-2</v>
      </c>
      <c r="AK10" s="6">
        <f>(PI()*'Variables Generales'!$B$11*((AC10-2*AD10)*1/1000)*('Variables Generales'!$B$13-'Variables Generales'!$B$12))/AJ10</f>
        <v>2185.6135891721665</v>
      </c>
      <c r="AL10" s="7">
        <f>(PI()*(((AC10-2*AD10)/2)*1/1000)^2)*'Variables Generales'!$B$7*'Variables Generales'!$B$8</f>
        <v>5.6433093220447841</v>
      </c>
      <c r="AM10" s="6">
        <f>IF('Variables Generales'!$B$13-(AK10/(AL10*'Variables Generales'!$B$9))&lt;'Variables Generales'!$B$12,'Variables Generales'!$B$12,'Variables Generales'!$B$13-(AK10/(AL10*'Variables Generales'!$B$9)))</f>
        <v>69.907479003285772</v>
      </c>
      <c r="AN10" s="10">
        <f>'Variables Generales'!$B$13-AM10</f>
        <v>9.2520996714227977E-2</v>
      </c>
      <c r="AO10" s="2">
        <f>AN10/'Variables Generales'!$B$13*100</f>
        <v>0.13217285244889709</v>
      </c>
    </row>
    <row r="11" spans="1:41" x14ac:dyDescent="0.25">
      <c r="A11" s="4">
        <v>110</v>
      </c>
      <c r="B11" s="6">
        <v>6.6</v>
      </c>
      <c r="C11" s="6">
        <f>(((A11-2*B11)*1/1000)*'Variables Generales'!$B$7*'Variables Generales'!$B$8)/'Variables Generales'!$B$10</f>
        <v>306353.30472103006</v>
      </c>
      <c r="D11" s="6">
        <f>0.023*(C11^(0.8))*('Variables Generales'!$B$14^(0.3))</f>
        <v>781.81116390785201</v>
      </c>
      <c r="E11" s="5">
        <f>(1/(D11*'Variables Generales'!$B$6/((A11-2*B11)*1/1000)))</f>
        <v>2.1347424983024309E-4</v>
      </c>
      <c r="F11" s="5">
        <f>((((A11-2*B11)*1/1000)*LN(A11/(A11-2*B11)))/(2*'Variables Generales'!$B$4))</f>
        <v>1.628193468704851E-2</v>
      </c>
      <c r="G11" s="5">
        <f>((A11-2*B11)/('Variables Generales'!$B$3*A11))</f>
        <v>5.8666666666666666E-2</v>
      </c>
      <c r="H11" s="5">
        <f t="shared" si="2"/>
        <v>7.5162075603545417E-2</v>
      </c>
      <c r="I11" s="6">
        <f>(PI()*'Variables Generales'!$B$11*((A11-2*B11)*1/1000)*('Variables Generales'!$B$13-'Variables Generales'!$B$12))/H11</f>
        <v>3034.5041008934081</v>
      </c>
      <c r="J11" s="7">
        <f>(PI()*(((A11-2*B11)/2)*1/1000)^2)*'Variables Generales'!$B$7*'Variables Generales'!$B$8</f>
        <v>10.853597823867808</v>
      </c>
      <c r="K11" s="6">
        <f>IF('Variables Generales'!$B$13-(I11/(J11*'Variables Generales'!$B$9))&lt;'Variables Generales'!$B$12,'Variables Generales'!$B$12,'Variables Generales'!$B$13-(I11/(J11*'Variables Generales'!$B$9)))</f>
        <v>69.933209486900793</v>
      </c>
      <c r="L11" s="10">
        <f>'Variables Generales'!$B$13-K11</f>
        <v>6.6790513099206805E-2</v>
      </c>
      <c r="M11" s="2">
        <f>L11/'Variables Generales'!$B$13*100</f>
        <v>9.5415018713152583E-2</v>
      </c>
      <c r="O11" s="4">
        <v>110</v>
      </c>
      <c r="P11" s="6">
        <v>10</v>
      </c>
      <c r="Q11" s="6">
        <f>(((O11-2*P11)*1/1000)*'Variables Generales'!$B$7*'Variables Generales'!$B$8)/'Variables Generales'!$B$10</f>
        <v>284832.61802575114</v>
      </c>
      <c r="R11" s="6">
        <f>0.023*(Q11^(0.8))*('Variables Generales'!$B$14^(0.3))</f>
        <v>737.55700035491247</v>
      </c>
      <c r="S11" s="5">
        <f>(1/(R11*'Variables Generales'!$B$6/((O11-2*P11)*1/1000)))</f>
        <v>2.1038701241861237E-4</v>
      </c>
      <c r="T11" s="5">
        <f>((((O11-2*P11)*1/1000)*LN(O11/(O11-2*P11)))/(2*'Variables Generales'!$B$4))</f>
        <v>2.3763634988938961E-2</v>
      </c>
      <c r="U11" s="5">
        <f>((O11-2*P11)/('Variables Generales'!$B$3*O11))</f>
        <v>5.4545454545454543E-2</v>
      </c>
      <c r="V11" s="5">
        <f t="shared" si="3"/>
        <v>7.8519476546812114E-2</v>
      </c>
      <c r="W11" s="6">
        <f>(PI()*'Variables Generales'!$B$11*((O11-2*P11)*1/1000)*('Variables Generales'!$B$13-'Variables Generales'!$B$12))/V11</f>
        <v>2700.6994117043755</v>
      </c>
      <c r="X11" s="7">
        <f>(PI()*(((O11-2*P11)/2)*1/1000)^2)*'Variables Generales'!$B$7*'Variables Generales'!$B$8</f>
        <v>9.382272212166308</v>
      </c>
      <c r="Y11" s="6">
        <f>IF('Variables Generales'!$B$13-(W11/(X11*'Variables Generales'!$B$9))&lt;'Variables Generales'!$B$12,'Variables Generales'!$B$12,'Variables Generales'!$B$13-(W11/(X11*'Variables Generales'!$B$9)))</f>
        <v>69.931234754684368</v>
      </c>
      <c r="Z11" s="10">
        <f>'Variables Generales'!$B$13-Y11</f>
        <v>6.8765245315631773E-2</v>
      </c>
      <c r="AA11" s="2">
        <f>Z11/'Variables Generales'!$B$13*100</f>
        <v>9.8236064736616807E-2</v>
      </c>
      <c r="AC11" s="4">
        <v>110</v>
      </c>
      <c r="AD11" s="6">
        <v>12.3</v>
      </c>
      <c r="AE11" s="6">
        <f>(((AC11-2*AD11)*1/1000)*'Variables Generales'!$B$7*'Variables Generales'!$B$8)/'Variables Generales'!$B$10</f>
        <v>270274.50643776823</v>
      </c>
      <c r="AF11" s="6">
        <f>0.023*(AE11^(0.8))*('Variables Generales'!$B$14^(0.3))</f>
        <v>707.24173090533293</v>
      </c>
      <c r="AG11" s="5">
        <f>(1/(AF11*'Variables Generales'!$B$6/((AC11-2*AD11)*1/1000)))</f>
        <v>2.0819102278065894E-4</v>
      </c>
      <c r="AH11" s="5">
        <f>((((AC11-2*AD11)*1/1000)*LN(AC11/(AC11-2*AD11)))/(2*'Variables Generales'!$B$4))</f>
        <v>2.8444297672131542E-2</v>
      </c>
      <c r="AI11" s="5">
        <f>((AC11-2*AD11)/('Variables Generales'!$B$3*AC11))</f>
        <v>5.1757575757575759E-2</v>
      </c>
      <c r="AJ11" s="5">
        <f t="shared" si="4"/>
        <v>8.0410064452487967E-2</v>
      </c>
      <c r="AK11" s="6">
        <f>(PI()*'Variables Generales'!$B$11*((AC11-2*AD11)*1/1000)*('Variables Generales'!$B$13-'Variables Generales'!$B$12))/AJ11</f>
        <v>2502.4107471188618</v>
      </c>
      <c r="AL11" s="7">
        <f>(PI()*(((AC11-2*AD11)/2)*1/1000)^2)*'Variables Generales'!$B$7*'Variables Generales'!$B$8</f>
        <v>8.4477052354176347</v>
      </c>
      <c r="AM11" s="6">
        <f>IF('Variables Generales'!$B$13-(AK11/(AL11*'Variables Generales'!$B$9))&lt;'Variables Generales'!$B$12,'Variables Generales'!$B$12,'Variables Generales'!$B$13-(AK11/(AL11*'Variables Generales'!$B$9)))</f>
        <v>69.929234656212714</v>
      </c>
      <c r="AN11" s="10">
        <f>'Variables Generales'!$B$13-AM11</f>
        <v>7.0765343787286383E-2</v>
      </c>
      <c r="AO11" s="2">
        <f>AN11/'Variables Generales'!$B$13*100</f>
        <v>0.10109334826755197</v>
      </c>
    </row>
    <row r="12" spans="1:41" x14ac:dyDescent="0.25">
      <c r="A12" s="4">
        <v>125</v>
      </c>
      <c r="B12" s="6">
        <v>7.4</v>
      </c>
      <c r="C12" s="6">
        <f>(((A12-2*B12)*1/1000)*'Variables Generales'!$B$7*'Variables Generales'!$B$8)/'Variables Generales'!$B$10</f>
        <v>348761.71673819743</v>
      </c>
      <c r="D12" s="6">
        <f>0.023*(C12^(0.8))*('Variables Generales'!$B$14^(0.3))</f>
        <v>867.2550899963984</v>
      </c>
      <c r="E12" s="5">
        <f>(1/(D12*'Variables Generales'!$B$6/((A12-2*B12)*1/1000)))</f>
        <v>2.190820234918299E-4</v>
      </c>
      <c r="F12" s="5">
        <f>((((A12-2*B12)*1/1000)*LN(A12/(A12-2*B12)))/(2*'Variables Generales'!$B$4))</f>
        <v>1.8272441884605625E-2</v>
      </c>
      <c r="G12" s="5">
        <f>((A12-2*B12)/('Variables Generales'!$B$3*A12))</f>
        <v>5.8773333333333337E-2</v>
      </c>
      <c r="H12" s="5">
        <f t="shared" si="2"/>
        <v>7.7264857241430784E-2</v>
      </c>
      <c r="I12" s="6">
        <f>(PI()*'Variables Generales'!$B$11*((A12-2*B12)*1/1000)*('Variables Generales'!$B$13-'Variables Generales'!$B$12))/H12</f>
        <v>3360.5528061464674</v>
      </c>
      <c r="J12" s="7">
        <f>(PI()*(((A12-2*B12)/2)*1/1000)^2)*'Variables Generales'!$B$7*'Variables Generales'!$B$8</f>
        <v>14.066504819189651</v>
      </c>
      <c r="K12" s="6">
        <f>IF('Variables Generales'!$B$13-(I12/(J12*'Variables Generales'!$B$9))&lt;'Variables Generales'!$B$12,'Variables Generales'!$B$12,'Variables Generales'!$B$13-(I12/(J12*'Variables Generales'!$B$9)))</f>
        <v>69.942927709739052</v>
      </c>
      <c r="L12" s="10">
        <f>'Variables Generales'!$B$13-K12</f>
        <v>5.7072290260947511E-2</v>
      </c>
      <c r="M12" s="2">
        <f>L12/'Variables Generales'!$B$13*100</f>
        <v>8.1531843229925016E-2</v>
      </c>
      <c r="O12" s="4">
        <v>125</v>
      </c>
      <c r="P12" s="6">
        <v>11.4</v>
      </c>
      <c r="Q12" s="6">
        <f>(((O12-2*P12)*1/1000)*'Variables Generales'!$B$7*'Variables Generales'!$B$8)/'Variables Generales'!$B$10</f>
        <v>323443.26180257509</v>
      </c>
      <c r="R12" s="6">
        <f>0.023*(Q12^(0.8))*('Variables Generales'!$B$14^(0.3))</f>
        <v>816.51148610075984</v>
      </c>
      <c r="S12" s="5">
        <f>(1/(R12*'Variables Generales'!$B$6/((O12-2*P12)*1/1000)))</f>
        <v>2.1580455333604422E-4</v>
      </c>
      <c r="T12" s="5">
        <f>((((O12-2*P12)*1/1000)*LN(O12/(O12-2*P12)))/(2*'Variables Generales'!$B$4))</f>
        <v>2.7080587479265304E-2</v>
      </c>
      <c r="U12" s="5">
        <f>((O12-2*P12)/('Variables Generales'!$B$3*O12))</f>
        <v>5.4506666666666669E-2</v>
      </c>
      <c r="V12" s="5">
        <f t="shared" si="3"/>
        <v>8.1803058699268016E-2</v>
      </c>
      <c r="W12" s="6">
        <f>(PI()*'Variables Generales'!$B$11*((O12-2*P12)*1/1000)*('Variables Generales'!$B$13-'Variables Generales'!$B$12))/V12</f>
        <v>2943.6928242857057</v>
      </c>
      <c r="X12" s="7">
        <f>(PI()*(((O12-2*P12)/2)*1/1000)^2)*'Variables Generales'!$B$7*'Variables Generales'!$B$8</f>
        <v>12.098312604015204</v>
      </c>
      <c r="Y12" s="6">
        <f>IF('Variables Generales'!$B$13-(W12/(X12*'Variables Generales'!$B$9))&lt;'Variables Generales'!$B$12,'Variables Generales'!$B$12,'Variables Generales'!$B$13-(W12/(X12*'Variables Generales'!$B$9)))</f>
        <v>69.94187426423558</v>
      </c>
      <c r="Z12" s="10">
        <f>'Variables Generales'!$B$13-Y12</f>
        <v>5.8125735764420483E-2</v>
      </c>
      <c r="AA12" s="2">
        <f>Z12/'Variables Generales'!$B$13*100</f>
        <v>8.3036765377743543E-2</v>
      </c>
      <c r="AC12" s="4">
        <v>125</v>
      </c>
      <c r="AD12" s="6">
        <v>14</v>
      </c>
      <c r="AE12" s="6">
        <f>(((AC12-2*AD12)*1/1000)*'Variables Generales'!$B$7*'Variables Generales'!$B$8)/'Variables Generales'!$B$10</f>
        <v>306986.26609442069</v>
      </c>
      <c r="AF12" s="6">
        <f>0.023*(AE12^(0.8))*('Variables Generales'!$B$14^(0.3))</f>
        <v>783.10314699218497</v>
      </c>
      <c r="AG12" s="5">
        <f>(1/(AF12*'Variables Generales'!$B$6/((AC12-2*AD12)*1/1000)))</f>
        <v>2.1356238951752524E-4</v>
      </c>
      <c r="AH12" s="5">
        <f>((((AC12-2*AD12)*1/1000)*LN(AC12/(AC12-2*AD12)))/(2*'Variables Generales'!$B$4))</f>
        <v>3.2367720530914579E-2</v>
      </c>
      <c r="AI12" s="5">
        <f>((AC12-2*AD12)/('Variables Generales'!$B$3*AC12))</f>
        <v>5.1733333333333333E-2</v>
      </c>
      <c r="AJ12" s="5">
        <f t="shared" si="4"/>
        <v>8.4314616253765434E-2</v>
      </c>
      <c r="AK12" s="6">
        <f>(PI()*'Variables Generales'!$B$11*((AC12-2*AD12)*1/1000)*('Variables Generales'!$B$13-'Variables Generales'!$B$12))/AJ12</f>
        <v>2710.6909300372995</v>
      </c>
      <c r="AL12" s="7">
        <f>(PI()*(((AC12-2*AD12)/2)*1/1000)^2)*'Variables Generales'!$B$7*'Variables Generales'!$B$8</f>
        <v>10.898493733860841</v>
      </c>
      <c r="AM12" s="6">
        <f>IF('Variables Generales'!$B$13-(AK12/(AL12*'Variables Generales'!$B$9))&lt;'Variables Generales'!$B$12,'Variables Generales'!$B$12,'Variables Generales'!$B$13-(AK12/(AL12*'Variables Generales'!$B$9)))</f>
        <v>69.940582510268399</v>
      </c>
      <c r="AN12" s="10">
        <f>'Variables Generales'!$B$13-AM12</f>
        <v>5.9417489731600881E-2</v>
      </c>
      <c r="AO12" s="2">
        <f>AN12/'Variables Generales'!$B$13*100</f>
        <v>8.4882128188001255E-2</v>
      </c>
    </row>
    <row r="13" spans="1:41" x14ac:dyDescent="0.25">
      <c r="A13" s="4">
        <v>140</v>
      </c>
      <c r="B13" s="6">
        <v>8.3000000000000007</v>
      </c>
      <c r="C13" s="6">
        <f>(((A13-2*B13)*1/1000)*'Variables Generales'!$B$7*'Variables Generales'!$B$8)/'Variables Generales'!$B$10</f>
        <v>390537.16738197429</v>
      </c>
      <c r="D13" s="6">
        <f>0.023*(C13^(0.8))*('Variables Generales'!$B$14^(0.3))</f>
        <v>949.4097984659843</v>
      </c>
      <c r="E13" s="5">
        <f>(1/(D13*'Variables Generales'!$B$6/((A13-2*B13)*1/1000)))</f>
        <v>2.2409566557394023E-4</v>
      </c>
      <c r="F13" s="5">
        <f>((((A13-2*B13)*1/1000)*LN(A13/(A13-2*B13)))/(2*'Variables Generales'!$B$4))</f>
        <v>2.0492731308462207E-2</v>
      </c>
      <c r="G13" s="5">
        <f>((A13-2*B13)/('Variables Generales'!$B$3*A13))</f>
        <v>5.8761904761904765E-2</v>
      </c>
      <c r="H13" s="5">
        <f t="shared" si="2"/>
        <v>7.9478731735940916E-2</v>
      </c>
      <c r="I13" s="6">
        <f>(PI()*'Variables Generales'!$B$11*((A13-2*B13)*1/1000)*('Variables Generales'!$B$13-'Variables Generales'!$B$12))/H13</f>
        <v>3658.2667304724223</v>
      </c>
      <c r="J13" s="7">
        <f>(PI()*(((A13-2*B13)/2)*1/1000)^2)*'Variables Generales'!$B$7*'Variables Generales'!$B$8</f>
        <v>17.63816210457966</v>
      </c>
      <c r="K13" s="6">
        <f>IF('Variables Generales'!$B$13-(I13/(J13*'Variables Generales'!$B$9))&lt;'Variables Generales'!$B$12,'Variables Generales'!$B$12,'Variables Generales'!$B$13-(I13/(J13*'Variables Generales'!$B$9)))</f>
        <v>69.950452378221598</v>
      </c>
      <c r="L13" s="10">
        <f>'Variables Generales'!$B$13-K13</f>
        <v>4.9547621778401663E-2</v>
      </c>
      <c r="M13" s="2">
        <f>L13/'Variables Generales'!$B$13*100</f>
        <v>7.0782316826288078E-2</v>
      </c>
      <c r="O13" s="4">
        <v>140</v>
      </c>
      <c r="P13" s="6">
        <v>12.7</v>
      </c>
      <c r="Q13" s="6">
        <f>(((O13-2*P13)*1/1000)*'Variables Generales'!$B$7*'Variables Generales'!$B$8)/'Variables Generales'!$B$10</f>
        <v>362686.86695278971</v>
      </c>
      <c r="R13" s="6">
        <f>0.023*(Q13^(0.8))*('Variables Generales'!$B$14^(0.3))</f>
        <v>894.84800855029664</v>
      </c>
      <c r="S13" s="5">
        <f>(1/(R13*'Variables Generales'!$B$6/((O13-2*P13)*1/1000)))</f>
        <v>2.2080420921610178E-4</v>
      </c>
      <c r="T13" s="5">
        <f>((((O13-2*P13)*1/1000)*LN(O13/(O13-2*P13)))/(2*'Variables Generales'!$B$4))</f>
        <v>3.0187241132190828E-2</v>
      </c>
      <c r="U13" s="5">
        <f>((O13-2*P13)/('Variables Generales'!$B$3*O13))</f>
        <v>5.4571428571428569E-2</v>
      </c>
      <c r="V13" s="5">
        <f t="shared" si="3"/>
        <v>8.4979473912835501E-2</v>
      </c>
      <c r="W13" s="6">
        <f>(PI()*'Variables Generales'!$B$11*((O13-2*P13)*1/1000)*('Variables Generales'!$B$13-'Variables Generales'!$B$12))/V13</f>
        <v>3177.4718781267743</v>
      </c>
      <c r="X13" s="7">
        <f>(PI()*(((O13-2*P13)/2)*1/1000)^2)*'Variables Generales'!$B$7*'Variables Generales'!$B$8</f>
        <v>15.212207669868404</v>
      </c>
      <c r="Y13" s="6">
        <f>IF('Variables Generales'!$B$13-(W13/(X13*'Variables Generales'!$B$9))&lt;'Variables Generales'!$B$12,'Variables Generales'!$B$12,'Variables Generales'!$B$13-(W13/(X13*'Variables Generales'!$B$9)))</f>
        <v>69.950101183402268</v>
      </c>
      <c r="Z13" s="10">
        <f>'Variables Generales'!$B$13-Y13</f>
        <v>4.9898816597732321E-2</v>
      </c>
      <c r="AA13" s="2">
        <f>Z13/'Variables Generales'!$B$13*100</f>
        <v>7.1284023711046182E-2</v>
      </c>
      <c r="AC13" s="4">
        <v>140</v>
      </c>
      <c r="AD13" s="6">
        <v>15.7</v>
      </c>
      <c r="AE13" s="6">
        <f>(((AC13-2*AD13)*1/1000)*'Variables Generales'!$B$7*'Variables Generales'!$B$8)/'Variables Generales'!$B$10</f>
        <v>343698.02575107291</v>
      </c>
      <c r="AF13" s="6">
        <f>0.023*(AE13^(0.8))*('Variables Generales'!$B$14^(0.3))</f>
        <v>857.16699841850789</v>
      </c>
      <c r="AG13" s="5">
        <f>(1/(AF13*'Variables Generales'!$B$6/((AC13-2*AD13)*1/1000)))</f>
        <v>2.184421234786329E-4</v>
      </c>
      <c r="AH13" s="5">
        <f>((((AC13-2*AD13)*1/1000)*LN(AC13/(AC13-2*AD13)))/(2*'Variables Generales'!$B$4))</f>
        <v>3.6291121369589951E-2</v>
      </c>
      <c r="AI13" s="5">
        <f>((AC13-2*AD13)/('Variables Generales'!$B$3*AC13))</f>
        <v>5.1714285714285713E-2</v>
      </c>
      <c r="AJ13" s="5">
        <f t="shared" si="4"/>
        <v>8.8223849207354293E-2</v>
      </c>
      <c r="AK13" s="6">
        <f>(PI()*'Variables Generales'!$B$11*((AC13-2*AD13)*1/1000)*('Variables Generales'!$B$13-'Variables Generales'!$B$12))/AJ13</f>
        <v>2900.3803839195712</v>
      </c>
      <c r="AL13" s="7">
        <f>(PI()*(((AC13-2*AD13)/2)*1/1000)^2)*'Variables Generales'!$B$7*'Variables Generales'!$B$8</f>
        <v>13.661005330790243</v>
      </c>
      <c r="AM13" s="6">
        <f>IF('Variables Generales'!$B$13-(AK13/(AL13*'Variables Generales'!$B$9))&lt;'Variables Generales'!$B$12,'Variables Generales'!$B$12,'Variables Generales'!$B$13-(AK13/(AL13*'Variables Generales'!$B$9)))</f>
        <v>69.949280720626462</v>
      </c>
      <c r="AN13" s="10">
        <f>'Variables Generales'!$B$13-AM13</f>
        <v>5.0719279373538484E-2</v>
      </c>
      <c r="AO13" s="2">
        <f>AN13/'Variables Generales'!$B$13*100</f>
        <v>7.2456113390769267E-2</v>
      </c>
    </row>
    <row r="14" spans="1:41" x14ac:dyDescent="0.25">
      <c r="A14" s="4">
        <v>160</v>
      </c>
      <c r="B14" s="6">
        <v>9.5</v>
      </c>
      <c r="C14" s="6">
        <f>(((A14-2*B14)*1/1000)*'Variables Generales'!$B$7*'Variables Generales'!$B$8)/'Variables Generales'!$B$10</f>
        <v>446237.76824034326</v>
      </c>
      <c r="D14" s="6">
        <f>0.023*(C14^(0.8))*('Variables Generales'!$B$14^(0.3))</f>
        <v>1056.2746861302289</v>
      </c>
      <c r="E14" s="5">
        <f>(1/(D14*'Variables Generales'!$B$6/((A14-2*B14)*1/1000)))</f>
        <v>2.3015173180614276E-4</v>
      </c>
      <c r="F14" s="5">
        <f>((((A14-2*B14)*1/1000)*LN(A14/(A14-2*B14)))/(2*'Variables Generales'!$B$4))</f>
        <v>2.3453109742957733E-2</v>
      </c>
      <c r="G14" s="5">
        <f>((A14-2*B14)/('Variables Generales'!$B$3*A14))</f>
        <v>5.8749999999999997E-2</v>
      </c>
      <c r="H14" s="5">
        <f t="shared" si="2"/>
        <v>8.2433261474763875E-2</v>
      </c>
      <c r="I14" s="6">
        <f>(PI()*'Variables Generales'!$B$11*((A14-2*B14)*1/1000)*('Variables Generales'!$B$13-'Variables Generales'!$B$12))/H14</f>
        <v>4030.2108296276433</v>
      </c>
      <c r="J14" s="7">
        <f>(PI()*(((A14-2*B14)/2)*1/1000)^2)*'Variables Generales'!$B$7*'Variables Generales'!$B$8</f>
        <v>23.028265907417083</v>
      </c>
      <c r="K14" s="6">
        <f>IF('Variables Generales'!$B$13-(I14/(J14*'Variables Generales'!$B$9))&lt;'Variables Generales'!$B$12,'Variables Generales'!$B$12,'Variables Generales'!$B$13-(I14/(J14*'Variables Generales'!$B$9)))</f>
        <v>69.9581912381705</v>
      </c>
      <c r="L14" s="10">
        <f>'Variables Generales'!$B$13-K14</f>
        <v>4.180876182950044E-2</v>
      </c>
      <c r="M14" s="2">
        <f>L14/'Variables Generales'!$B$13*100</f>
        <v>5.9726802613572064E-2</v>
      </c>
      <c r="O14" s="4">
        <v>160</v>
      </c>
      <c r="P14" s="6">
        <v>14.6</v>
      </c>
      <c r="Q14" s="6">
        <f>(((O14-2*P14)*1/1000)*'Variables Generales'!$B$7*'Variables Generales'!$B$8)/'Variables Generales'!$B$10</f>
        <v>413956.73819742491</v>
      </c>
      <c r="R14" s="6">
        <f>0.023*(Q14^(0.8))*('Variables Generales'!$B$14^(0.3))</f>
        <v>994.69005766518796</v>
      </c>
      <c r="S14" s="5">
        <f>(1/(R14*'Variables Generales'!$B$6/((O14-2*P14)*1/1000)))</f>
        <v>2.2672111743899555E-4</v>
      </c>
      <c r="T14" s="5">
        <f>((((O14-2*P14)*1/1000)*LN(O14/(O14-2*P14)))/(2*'Variables Generales'!$B$4))</f>
        <v>3.4679963695214859E-2</v>
      </c>
      <c r="U14" s="5">
        <f>((O14-2*P14)/('Variables Generales'!$B$3*O14))</f>
        <v>5.4500000000000007E-2</v>
      </c>
      <c r="V14" s="5">
        <f t="shared" si="3"/>
        <v>8.9406684812653861E-2</v>
      </c>
      <c r="W14" s="6">
        <f>(PI()*'Variables Generales'!$B$11*((O14-2*P14)*1/1000)*('Variables Generales'!$B$13-'Variables Generales'!$B$12))/V14</f>
        <v>3447.0603620182555</v>
      </c>
      <c r="X14" s="7">
        <f>(PI()*(((O14-2*P14)/2)*1/1000)^2)*'Variables Generales'!$B$7*'Variables Generales'!$B$8</f>
        <v>19.817026871599634</v>
      </c>
      <c r="Y14" s="6">
        <f>IF('Variables Generales'!$B$13-(W14/(X14*'Variables Generales'!$B$9))&lt;'Variables Generales'!$B$12,'Variables Generales'!$B$12,'Variables Generales'!$B$13-(W14/(X14*'Variables Generales'!$B$9)))</f>
        <v>69.958446159716217</v>
      </c>
      <c r="Z14" s="10">
        <f>'Variables Generales'!$B$13-Y14</f>
        <v>4.1553840283782506E-2</v>
      </c>
      <c r="AA14" s="2">
        <f>Z14/'Variables Generales'!$B$13*100</f>
        <v>5.9362628976832151E-2</v>
      </c>
      <c r="AC14" s="4">
        <v>160</v>
      </c>
      <c r="AD14" s="6">
        <v>17.899999999999999</v>
      </c>
      <c r="AE14" s="6">
        <f>(((AC14-2*AD14)*1/1000)*'Variables Generales'!$B$7*'Variables Generales'!$B$8)/'Variables Generales'!$B$10</f>
        <v>393069.01287553657</v>
      </c>
      <c r="AF14" s="6">
        <f>0.023*(AE14^(0.8))*('Variables Generales'!$B$14^(0.3))</f>
        <v>954.33061992844318</v>
      </c>
      <c r="AG14" s="5">
        <f>(1/(AF14*'Variables Generales'!$B$6/((AC14-2*AD14)*1/1000)))</f>
        <v>2.2438547665015621E-4</v>
      </c>
      <c r="AH14" s="5">
        <f>((((AC14-2*AD14)*1/1000)*LN(AC14/(AC14-2*AD14)))/(2*'Variables Generales'!$B$4))</f>
        <v>4.1391389737129608E-2</v>
      </c>
      <c r="AI14" s="5">
        <f>((AC14-2*AD14)/('Variables Generales'!$B$3*AC14))</f>
        <v>5.1750000000000004E-2</v>
      </c>
      <c r="AJ14" s="5">
        <f t="shared" si="4"/>
        <v>9.336577521377977E-2</v>
      </c>
      <c r="AK14" s="6">
        <f>(PI()*'Variables Generales'!$B$11*((AC14-2*AD14)*1/1000)*('Variables Generales'!$B$13-'Variables Generales'!$B$12))/AJ14</f>
        <v>3134.332200550281</v>
      </c>
      <c r="AL14" s="7">
        <f>(PI()*(((AC14-2*AD14)/2)*1/1000)^2)*'Variables Generales'!$B$7*'Variables Generales'!$B$8</f>
        <v>17.867599200849519</v>
      </c>
      <c r="AM14" s="6">
        <f>IF('Variables Generales'!$B$13-(AK14/(AL14*'Variables Generales'!$B$9))&lt;'Variables Generales'!$B$12,'Variables Generales'!$B$12,'Variables Generales'!$B$13-(AK14/(AL14*'Variables Generales'!$B$9)))</f>
        <v>69.958093672910536</v>
      </c>
      <c r="AN14" s="10">
        <f>'Variables Generales'!$B$13-AM14</f>
        <v>4.1906327089463957E-2</v>
      </c>
      <c r="AO14" s="2">
        <f>AN14/'Variables Generales'!$B$13*100</f>
        <v>5.9866181556377081E-2</v>
      </c>
    </row>
    <row r="15" spans="1:41" x14ac:dyDescent="0.25">
      <c r="A15" s="4">
        <v>180</v>
      </c>
      <c r="B15" s="6">
        <v>10.7</v>
      </c>
      <c r="C15" s="6">
        <f>(((A15-2*B15)*1/1000)*'Variables Generales'!$B$7*'Variables Generales'!$B$8)/'Variables Generales'!$B$10</f>
        <v>501938.36909871252</v>
      </c>
      <c r="D15" s="6">
        <f>0.023*(C15^(0.8))*('Variables Generales'!$B$14^(0.3))</f>
        <v>1160.4972835350536</v>
      </c>
      <c r="E15" s="5">
        <f>(1/(D15*'Variables Generales'!$B$6/((A15-2*B15)*1/1000)))</f>
        <v>2.356302593221962E-4</v>
      </c>
      <c r="F15" s="5">
        <f>((((A15-2*B15)*1/1000)*LN(A15/(A15-2*B15)))/(2*'Variables Generales'!$B$4))</f>
        <v>2.6413482252564211E-2</v>
      </c>
      <c r="G15" s="5">
        <f>((A15-2*B15)/('Variables Generales'!$B$3*A15))</f>
        <v>5.8740740740740739E-2</v>
      </c>
      <c r="H15" s="5">
        <f t="shared" si="2"/>
        <v>8.5389853252627143E-2</v>
      </c>
      <c r="I15" s="6">
        <f>(PI()*'Variables Generales'!$B$11*((A15-2*B15)*1/1000)*('Variables Generales'!$B$13-'Variables Generales'!$B$12))/H15</f>
        <v>4376.3097359932353</v>
      </c>
      <c r="J15" s="7">
        <f>(PI()*(((A15-2*B15)/2)*1/1000)^2)*'Variables Generales'!$B$7*'Variables Generales'!$B$8</f>
        <v>29.135962954807759</v>
      </c>
      <c r="K15" s="6">
        <f>IF('Variables Generales'!$B$13-(I15/(J15*'Variables Generales'!$B$9))&lt;'Variables Generales'!$B$12,'Variables Generales'!$B$12,'Variables Generales'!$B$13-(I15/(J15*'Variables Generales'!$B$9)))</f>
        <v>69.964117767854574</v>
      </c>
      <c r="L15" s="10">
        <f>'Variables Generales'!$B$13-K15</f>
        <v>3.5882232145425519E-2</v>
      </c>
      <c r="M15" s="2">
        <f>L15/'Variables Generales'!$B$13*100</f>
        <v>5.1260331636322168E-2</v>
      </c>
      <c r="O15" s="4">
        <v>180</v>
      </c>
      <c r="P15" s="6">
        <v>16.399999999999999</v>
      </c>
      <c r="Q15" s="6">
        <f>(((O15-2*P15)*1/1000)*'Variables Generales'!$B$7*'Variables Generales'!$B$8)/'Variables Generales'!$B$10</f>
        <v>465859.57081545069</v>
      </c>
      <c r="R15" s="6">
        <f>0.023*(Q15^(0.8))*('Variables Generales'!$B$14^(0.3))</f>
        <v>1093.2710040736388</v>
      </c>
      <c r="S15" s="5">
        <f>(1/(R15*'Variables Generales'!$B$6/((O15-2*P15)*1/1000)))</f>
        <v>2.3214107252695536E-4</v>
      </c>
      <c r="T15" s="5">
        <f>((((O15-2*P15)*1/1000)*LN(O15/(O15-2*P15)))/(2*'Variables Generales'!$B$4))</f>
        <v>3.8962415374273626E-2</v>
      </c>
      <c r="U15" s="5">
        <f>((O15-2*P15)/('Variables Generales'!$B$3*O15))</f>
        <v>5.4518518518518515E-2</v>
      </c>
      <c r="V15" s="5">
        <f t="shared" si="3"/>
        <v>9.3713074965319096E-2</v>
      </c>
      <c r="W15" s="6">
        <f>(PI()*'Variables Generales'!$B$11*((O15-2*P15)*1/1000)*('Variables Generales'!$B$13-'Variables Generales'!$B$12))/V15</f>
        <v>3700.9972096707643</v>
      </c>
      <c r="X15" s="7">
        <f>(PI()*(((O15-2*P15)/2)*1/1000)^2)*'Variables Generales'!$B$7*'Variables Generales'!$B$8</f>
        <v>25.097971991316747</v>
      </c>
      <c r="Y15" s="6">
        <f>IF('Variables Generales'!$B$13-(W15/(X15*'Variables Generales'!$B$9))&lt;'Variables Generales'!$B$12,'Variables Generales'!$B$12,'Variables Generales'!$B$13-(W15/(X15*'Variables Generales'!$B$9)))</f>
        <v>69.964772574642737</v>
      </c>
      <c r="Z15" s="10">
        <f>'Variables Generales'!$B$13-Y15</f>
        <v>3.5227425357263087E-2</v>
      </c>
      <c r="AA15" s="2">
        <f>Z15/'Variables Generales'!$B$13*100</f>
        <v>5.0324893367518692E-2</v>
      </c>
      <c r="AC15" s="4">
        <v>180</v>
      </c>
      <c r="AD15" s="6">
        <v>20.100000000000001</v>
      </c>
      <c r="AE15" s="6">
        <f>(((AC15-2*AD15)*1/1000)*'Variables Generales'!$B$7*'Variables Generales'!$B$8)/'Variables Generales'!$B$10</f>
        <v>442440</v>
      </c>
      <c r="AF15" s="6">
        <f>0.023*(AE15^(0.8))*('Variables Generales'!$B$14^(0.3))</f>
        <v>1049.0768871992148</v>
      </c>
      <c r="AG15" s="5">
        <f>(1/(AF15*'Variables Generales'!$B$6/((AC15-2*AD15)*1/1000)))</f>
        <v>2.2975864371783592E-4</v>
      </c>
      <c r="AH15" s="5">
        <f>((((AC15-2*AD15)*1/1000)*LN(AC15/(AC15-2*AD15)))/(2*'Variables Generales'!$B$4))</f>
        <v>4.6491597563752568E-2</v>
      </c>
      <c r="AI15" s="5">
        <f>((AC15-2*AD15)/('Variables Generales'!$B$3*AC15))</f>
        <v>5.1777777777777784E-2</v>
      </c>
      <c r="AJ15" s="5">
        <f t="shared" si="4"/>
        <v>9.8499133985248177E-2</v>
      </c>
      <c r="AK15" s="6">
        <f>(PI()*'Variables Generales'!$B$11*((AC15-2*AD15)*1/1000)*('Variables Generales'!$B$13-'Variables Generales'!$B$12))/AJ15</f>
        <v>3344.1511250060544</v>
      </c>
      <c r="AL15" s="7">
        <f>(PI()*(((AC15-2*AD15)/2)*1/1000)^2)*'Variables Generales'!$B$7*'Variables Generales'!$B$8</f>
        <v>22.637963383390968</v>
      </c>
      <c r="AM15" s="6">
        <f>IF('Variables Generales'!$B$13-(AK15/(AL15*'Variables Generales'!$B$9))&lt;'Variables Generales'!$B$12,'Variables Generales'!$B$12,'Variables Generales'!$B$13-(AK15/(AL15*'Variables Generales'!$B$9)))</f>
        <v>69.964710190154975</v>
      </c>
      <c r="AN15" s="10">
        <f>'Variables Generales'!$B$13-AM15</f>
        <v>3.5289809845025388E-2</v>
      </c>
      <c r="AO15" s="2">
        <f>AN15/'Variables Generales'!$B$13*100</f>
        <v>5.0414014064321985E-2</v>
      </c>
    </row>
    <row r="16" spans="1:41" x14ac:dyDescent="0.25">
      <c r="A16" s="4">
        <v>200</v>
      </c>
      <c r="B16" s="6">
        <v>11.9</v>
      </c>
      <c r="C16" s="6">
        <f>(((A16-2*B16)*1/1000)*'Variables Generales'!$B$7*'Variables Generales'!$B$8)/'Variables Generales'!$B$10</f>
        <v>557638.96995708148</v>
      </c>
      <c r="D16" s="6">
        <f>0.023*(C16^(0.8))*('Variables Generales'!$B$14^(0.3))</f>
        <v>1262.4270892359843</v>
      </c>
      <c r="E16" s="5">
        <f>(1/(D16*'Variables Generales'!$B$6/((A16-2*B16)*1/1000)))</f>
        <v>2.4064209809703167E-4</v>
      </c>
      <c r="F16" s="5">
        <f>((((A16-2*B16)*1/1000)*LN(A16/(A16-2*B16)))/(2*'Variables Generales'!$B$4))</f>
        <v>2.9373850614075936E-2</v>
      </c>
      <c r="G16" s="5">
        <f>((A16-2*B16)/('Variables Generales'!$B$3*A16))</f>
        <v>5.8733333333333332E-2</v>
      </c>
      <c r="H16" s="5">
        <f t="shared" si="2"/>
        <v>8.8347826045506297E-2</v>
      </c>
      <c r="I16" s="6">
        <f>(PI()*'Variables Generales'!$B$11*((A16-2*B16)*1/1000)*('Variables Generales'!$B$13-'Variables Generales'!$B$12))/H16</f>
        <v>4699.1701749180484</v>
      </c>
      <c r="J16" s="7">
        <f>(PI()*(((A16-2*B16)/2)*1/1000)^2)*'Variables Generales'!$B$7*'Variables Generales'!$B$8</f>
        <v>35.961253246751681</v>
      </c>
      <c r="K16" s="6">
        <f>IF('Variables Generales'!$B$13-(I16/(J16*'Variables Generales'!$B$9))&lt;'Variables Generales'!$B$12,'Variables Generales'!$B$12,'Variables Generales'!$B$13-(I16/(J16*'Variables Generales'!$B$9)))</f>
        <v>69.968783289966908</v>
      </c>
      <c r="L16" s="10">
        <f>'Variables Generales'!$B$13-K16</f>
        <v>3.1216710033092454E-2</v>
      </c>
      <c r="M16" s="2">
        <f>L16/'Variables Generales'!$B$13*100</f>
        <v>4.4595300047274938E-2</v>
      </c>
      <c r="O16" s="4">
        <v>200</v>
      </c>
      <c r="P16" s="6">
        <v>18.2</v>
      </c>
      <c r="Q16" s="6">
        <f>(((O16-2*P16)*1/1000)*'Variables Generales'!$B$7*'Variables Generales'!$B$8)/'Variables Generales'!$B$10</f>
        <v>517762.40343347646</v>
      </c>
      <c r="R16" s="6">
        <f>0.023*(Q16^(0.8))*('Variables Generales'!$B$14^(0.3))</f>
        <v>1189.6746875368297</v>
      </c>
      <c r="S16" s="5">
        <f>(1/(R16*'Variables Generales'!$B$6/((O16-2*P16)*1/1000)))</f>
        <v>2.3709755992308541E-4</v>
      </c>
      <c r="T16" s="5">
        <f>((((O16-2*P16)*1/1000)*LN(O16/(O16-2*P16)))/(2*'Variables Generales'!$B$4))</f>
        <v>4.3244849175352908E-2</v>
      </c>
      <c r="U16" s="5">
        <f>((O16-2*P16)/('Variables Generales'!$B$3*O16))</f>
        <v>5.4533333333333329E-2</v>
      </c>
      <c r="V16" s="5">
        <f t="shared" si="3"/>
        <v>9.8015280068609323E-2</v>
      </c>
      <c r="W16" s="6">
        <f>(PI()*'Variables Generales'!$B$11*((O16-2*P16)*1/1000)*('Variables Generales'!$B$13-'Variables Generales'!$B$12))/V16</f>
        <v>3932.7890337674044</v>
      </c>
      <c r="X16" s="7">
        <f>(PI()*(((O16-2*P16)/2)*1/1000)^2)*'Variables Generales'!$B$7*'Variables Generales'!$B$8</f>
        <v>31.001992650338611</v>
      </c>
      <c r="Y16" s="6">
        <f>IF('Variables Generales'!$B$13-(W16/(X16*'Variables Generales'!$B$9))&lt;'Variables Generales'!$B$12,'Variables Generales'!$B$12,'Variables Generales'!$B$13-(W16/(X16*'Variables Generales'!$B$9)))</f>
        <v>69.969695172432694</v>
      </c>
      <c r="Z16" s="10">
        <f>'Variables Generales'!$B$13-Y16</f>
        <v>3.0304827567306347E-2</v>
      </c>
      <c r="AA16" s="2">
        <f>Z16/'Variables Generales'!$B$13*100</f>
        <v>4.3292610810437643E-2</v>
      </c>
      <c r="AC16" s="4">
        <v>200</v>
      </c>
      <c r="AD16" s="6">
        <v>22.4</v>
      </c>
      <c r="AE16" s="6">
        <f>(((AC16-2*AD16)*1/1000)*'Variables Generales'!$B$7*'Variables Generales'!$B$8)/'Variables Generales'!$B$10</f>
        <v>491178.02575107291</v>
      </c>
      <c r="AF16" s="6">
        <f>0.023*(AE16^(0.8))*('Variables Generales'!$B$14^(0.3))</f>
        <v>1140.551645352833</v>
      </c>
      <c r="AG16" s="5">
        <f>(1/(AF16*'Variables Generales'!$B$6/((AC16-2*AD16)*1/1000)))</f>
        <v>2.346112146581255E-4</v>
      </c>
      <c r="AH16" s="5">
        <f>((((AC16-2*AD16)*1/1000)*LN(AC16/(AC16-2*AD16)))/(2*'Variables Generales'!$B$4))</f>
        <v>5.1788352849463322E-2</v>
      </c>
      <c r="AI16" s="5">
        <f>((AC16-2*AD16)/('Variables Generales'!$B$3*AC16))</f>
        <v>5.1733333333333333E-2</v>
      </c>
      <c r="AJ16" s="5">
        <f t="shared" si="4"/>
        <v>0.10375629739745479</v>
      </c>
      <c r="AK16" s="6">
        <f>(PI()*'Variables Generales'!$B$11*((AC16-2*AD16)*1/1000)*('Variables Generales'!$B$13-'Variables Generales'!$B$12))/AJ16</f>
        <v>3524.4259293202404</v>
      </c>
      <c r="AL16" s="7">
        <f>(PI()*(((AC16-2*AD16)/2)*1/1000)^2)*'Variables Generales'!$B$7*'Variables Generales'!$B$8</f>
        <v>27.900143958683742</v>
      </c>
      <c r="AM16" s="6">
        <f>IF('Variables Generales'!$B$13-(AK16/(AL16*'Variables Generales'!$B$9))&lt;'Variables Generales'!$B$12,'Variables Generales'!$B$12,'Variables Generales'!$B$13-(AK16/(AL16*'Variables Generales'!$B$9)))</f>
        <v>69.969822537455897</v>
      </c>
      <c r="AN16" s="10">
        <f>'Variables Generales'!$B$13-AM16</f>
        <v>3.0177462544102696E-2</v>
      </c>
      <c r="AO16" s="2">
        <f>AN16/'Variables Generales'!$B$13*100</f>
        <v>4.3110660777289568E-2</v>
      </c>
    </row>
    <row r="17" spans="1:41" x14ac:dyDescent="0.25">
      <c r="A17" s="4">
        <v>225</v>
      </c>
      <c r="B17" s="6">
        <v>13.4</v>
      </c>
      <c r="C17" s="6">
        <f>(((A17-2*B17)*1/1000)*'Variables Generales'!$B$7*'Variables Generales'!$B$8)/'Variables Generales'!$B$10</f>
        <v>627264.72103004297</v>
      </c>
      <c r="D17" s="6">
        <f>0.023*(C17^(0.8))*('Variables Generales'!$B$14^(0.3))</f>
        <v>1387.0256802401721</v>
      </c>
      <c r="E17" s="5">
        <f>(1/(D17*'Variables Generales'!$B$6/((A17-2*B17)*1/1000)))</f>
        <v>2.4637188972006835E-4</v>
      </c>
      <c r="F17" s="5">
        <f>((((A17-2*B17)*1/1000)*LN(A17/(A17-2*B17)))/(2*'Variables Generales'!$B$4))</f>
        <v>3.3074306917304168E-2</v>
      </c>
      <c r="G17" s="5">
        <f>((A17-2*B17)/('Variables Generales'!$B$3*A17))</f>
        <v>5.8725925925925924E-2</v>
      </c>
      <c r="H17" s="5">
        <f t="shared" si="2"/>
        <v>9.2046604732950163E-2</v>
      </c>
      <c r="I17" s="6">
        <f>(PI()*'Variables Generales'!$B$11*((A17-2*B17)*1/1000)*('Variables Generales'!$B$13-'Variables Generales'!$B$12))/H17</f>
        <v>5073.4923825924707</v>
      </c>
      <c r="J17" s="7">
        <f>(PI()*(((A17-2*B17)/2)*1/1000)^2)*'Variables Generales'!$B$7*'Variables Generales'!$B$8</f>
        <v>45.501981611834573</v>
      </c>
      <c r="K17" s="6">
        <f>IF('Variables Generales'!$B$13-(I17/(J17*'Variables Generales'!$B$9))&lt;'Variables Generales'!$B$12,'Variables Generales'!$B$12,'Variables Generales'!$B$13-(I17/(J17*'Variables Generales'!$B$9)))</f>
        <v>69.973363480403336</v>
      </c>
      <c r="L17" s="10">
        <f>'Variables Generales'!$B$13-K17</f>
        <v>2.6636519596664243E-2</v>
      </c>
      <c r="M17" s="2">
        <f>L17/'Variables Generales'!$B$13*100</f>
        <v>3.8052170852377491E-2</v>
      </c>
      <c r="O17" s="4">
        <v>225</v>
      </c>
      <c r="P17" s="6">
        <v>20.5</v>
      </c>
      <c r="Q17" s="6">
        <f>(((O17-2*P17)*1/1000)*'Variables Generales'!$B$7*'Variables Generales'!$B$8)/'Variables Generales'!$B$10</f>
        <v>582324.46351931349</v>
      </c>
      <c r="R17" s="6">
        <f>0.023*(Q17^(0.8))*('Variables Generales'!$B$14^(0.3))</f>
        <v>1306.9405721172363</v>
      </c>
      <c r="S17" s="5">
        <f>(1/(R17*'Variables Generales'!$B$6/((O17-2*P17)*1/1000)))</f>
        <v>2.4273588721514366E-4</v>
      </c>
      <c r="T17" s="5">
        <f>((((O17-2*P17)*1/1000)*LN(O17/(O17-2*P17)))/(2*'Variables Generales'!$B$4))</f>
        <v>4.8703019217842043E-2</v>
      </c>
      <c r="U17" s="5">
        <f>((O17-2*P17)/('Variables Generales'!$B$3*O17))</f>
        <v>5.4518518518518522E-2</v>
      </c>
      <c r="V17" s="5">
        <f t="shared" si="3"/>
        <v>0.10346427362357571</v>
      </c>
      <c r="W17" s="6">
        <f>(PI()*'Variables Generales'!$B$11*((O17-2*P17)*1/1000)*('Variables Generales'!$B$13-'Variables Generales'!$B$12))/V17</f>
        <v>4190.2366006327775</v>
      </c>
      <c r="X17" s="7">
        <f>(PI()*(((O17-2*P17)/2)*1/1000)^2)*'Variables Generales'!$B$7*'Variables Generales'!$B$8</f>
        <v>39.215581236432413</v>
      </c>
      <c r="Y17" s="6">
        <f>IF('Variables Generales'!$B$13-(W17/(X17*'Variables Generales'!$B$9))&lt;'Variables Generales'!$B$12,'Variables Generales'!$B$12,'Variables Generales'!$B$13-(W17/(X17*'Variables Generales'!$B$9)))</f>
        <v>69.97447412338407</v>
      </c>
      <c r="Z17" s="10">
        <f>'Variables Generales'!$B$13-Y17</f>
        <v>2.5525876615930088E-2</v>
      </c>
      <c r="AA17" s="2">
        <f>Z17/'Variables Generales'!$B$13*100</f>
        <v>3.6465538022757274E-2</v>
      </c>
      <c r="AC17" s="4">
        <v>225</v>
      </c>
      <c r="AD17" s="6">
        <v>25.2</v>
      </c>
      <c r="AE17" s="6">
        <f>(((AC17-2*AD17)*1/1000)*'Variables Generales'!$B$7*'Variables Generales'!$B$8)/'Variables Generales'!$B$10</f>
        <v>552575.27896995714</v>
      </c>
      <c r="AF17" s="6">
        <f>0.023*(AE17^(0.8))*('Variables Generales'!$B$14^(0.3))</f>
        <v>1253.247864665304</v>
      </c>
      <c r="AG17" s="5">
        <f>(1/(AF17*'Variables Generales'!$B$6/((AC17-2*AD17)*1/1000)))</f>
        <v>2.4020346752317496E-4</v>
      </c>
      <c r="AH17" s="5">
        <f>((((AC17-2*AD17)*1/1000)*LN(AC17/(AC17-2*AD17)))/(2*'Variables Generales'!$B$4))</f>
        <v>5.8261896955646243E-2</v>
      </c>
      <c r="AI17" s="5">
        <f>((AC17-2*AD17)/('Variables Generales'!$B$3*AC17))</f>
        <v>5.1733333333333333E-2</v>
      </c>
      <c r="AJ17" s="5">
        <f t="shared" si="4"/>
        <v>0.11023543375650274</v>
      </c>
      <c r="AK17" s="6">
        <f>(PI()*'Variables Generales'!$B$11*((AC17-2*AD17)*1/1000)*('Variables Generales'!$B$13-'Variables Generales'!$B$12))/AJ17</f>
        <v>3731.9357666455917</v>
      </c>
      <c r="AL17" s="7">
        <f>(PI()*(((AC17-2*AD17)/2)*1/1000)^2)*'Variables Generales'!$B$7*'Variables Generales'!$B$8</f>
        <v>35.311119697709124</v>
      </c>
      <c r="AM17" s="6">
        <f>IF('Variables Generales'!$B$13-(AK17/(AL17*'Variables Generales'!$B$9))&lt;'Variables Generales'!$B$12,'Variables Generales'!$B$12,'Variables Generales'!$B$13-(AK17/(AL17*'Variables Generales'!$B$9)))</f>
        <v>69.974752205475326</v>
      </c>
      <c r="AN17" s="10">
        <f>'Variables Generales'!$B$13-AM17</f>
        <v>2.524779452467385E-2</v>
      </c>
      <c r="AO17" s="2">
        <f>AN17/'Variables Generales'!$B$13*100</f>
        <v>3.6068277892391219E-2</v>
      </c>
    </row>
    <row r="18" spans="1:41" x14ac:dyDescent="0.25">
      <c r="A18" s="4">
        <v>250</v>
      </c>
      <c r="B18" s="6">
        <v>14.8</v>
      </c>
      <c r="C18" s="6">
        <f>(((A18-2*B18)*1/1000)*'Variables Generales'!$B$7*'Variables Generales'!$B$8)/'Variables Generales'!$B$10</f>
        <v>697523.43347639486</v>
      </c>
      <c r="D18" s="6">
        <f>0.023*(C18^(0.8))*('Variables Generales'!$B$14^(0.3))</f>
        <v>1509.978814235591</v>
      </c>
      <c r="E18" s="5">
        <f>(1/(D18*'Variables Generales'!$B$6/((A18-2*B18)*1/1000)))</f>
        <v>2.5165915999448679E-4</v>
      </c>
      <c r="F18" s="5">
        <f>((((A18-2*B18)*1/1000)*LN(A18/(A18-2*B18)))/(2*'Variables Generales'!$B$4))</f>
        <v>3.654488376921125E-2</v>
      </c>
      <c r="G18" s="5">
        <f>((A18-2*B18)/('Variables Generales'!$B$3*A18))</f>
        <v>5.8773333333333337E-2</v>
      </c>
      <c r="H18" s="5">
        <f t="shared" si="2"/>
        <v>9.5569876262539072E-2</v>
      </c>
      <c r="I18" s="6">
        <f>(PI()*'Variables Generales'!$B$11*((A18-2*B18)*1/1000)*('Variables Generales'!$B$13-'Variables Generales'!$B$12))/H18</f>
        <v>5433.7756408914292</v>
      </c>
      <c r="J18" s="7">
        <f>(PI()*(((A18-2*B18)/2)*1/1000)^2)*'Variables Generales'!$B$7*'Variables Generales'!$B$8</f>
        <v>56.266019276758605</v>
      </c>
      <c r="K18" s="6">
        <f>IF('Variables Generales'!$B$13-(I18/(J18*'Variables Generales'!$B$9))&lt;'Variables Generales'!$B$12,'Variables Generales'!$B$12,'Variables Generales'!$B$13-(I18/(J18*'Variables Generales'!$B$9)))</f>
        <v>69.976929538198107</v>
      </c>
      <c r="L18" s="10">
        <f>'Variables Generales'!$B$13-K18</f>
        <v>2.3070461801893316E-2</v>
      </c>
      <c r="M18" s="2">
        <f>L18/'Variables Generales'!$B$13*100</f>
        <v>3.2957802574133305E-2</v>
      </c>
      <c r="O18" s="4">
        <v>250</v>
      </c>
      <c r="P18" s="6">
        <v>22.7</v>
      </c>
      <c r="Q18" s="6">
        <f>(((O18-2*P18)*1/1000)*'Variables Generales'!$B$7*'Variables Generales'!$B$8)/'Variables Generales'!$B$10</f>
        <v>647519.4849785408</v>
      </c>
      <c r="R18" s="6">
        <f>0.023*(Q18^(0.8))*('Variables Generales'!$B$14^(0.3))</f>
        <v>1422.7417806700398</v>
      </c>
      <c r="S18" s="5">
        <f>(1/(R18*'Variables Generales'!$B$6/((O18-2*P18)*1/1000)))</f>
        <v>2.4794282805381846E-4</v>
      </c>
      <c r="T18" s="5">
        <f>((((O18-2*P18)*1/1000)*LN(O18/(O18-2*P18)))/(2*'Variables Generales'!$B$4))</f>
        <v>5.3950883638065508E-2</v>
      </c>
      <c r="U18" s="5">
        <f>((O18-2*P18)/('Variables Generales'!$B$3*O18))</f>
        <v>5.4559999999999997E-2</v>
      </c>
      <c r="V18" s="5">
        <f t="shared" si="3"/>
        <v>0.10875882646611933</v>
      </c>
      <c r="W18" s="6">
        <f>(PI()*'Variables Generales'!$B$11*((O18-2*P18)*1/1000)*('Variables Generales'!$B$13-'Variables Generales'!$B$12))/V18</f>
        <v>4432.5358075055274</v>
      </c>
      <c r="X18" s="7">
        <f>(PI()*(((O18-2*P18)/2)*1/1000)^2)*'Variables Generales'!$B$7*'Variables Generales'!$B$8</f>
        <v>48.487999782351586</v>
      </c>
      <c r="Y18" s="6">
        <f>IF('Variables Generales'!$B$13-(W18/(X18*'Variables Generales'!$B$9))&lt;'Variables Generales'!$B$12,'Variables Generales'!$B$12,'Variables Generales'!$B$13-(W18/(X18*'Variables Generales'!$B$9)))</f>
        <v>69.978161703426167</v>
      </c>
      <c r="Z18" s="10">
        <f>'Variables Generales'!$B$13-Y18</f>
        <v>2.1838296573832849E-2</v>
      </c>
      <c r="AA18" s="2">
        <f>Z18/'Variables Generales'!$B$13*100</f>
        <v>3.1197566534046928E-2</v>
      </c>
      <c r="AC18" s="4">
        <v>250</v>
      </c>
      <c r="AD18" s="6">
        <v>27.9</v>
      </c>
      <c r="AE18" s="6">
        <f>(((AC18-2*AD18)*1/1000)*'Variables Generales'!$B$7*'Variables Generales'!$B$8)/'Variables Generales'!$B$10</f>
        <v>614605.49356223177</v>
      </c>
      <c r="AF18" s="6">
        <f>0.023*(AE18^(0.8))*('Variables Generales'!$B$14^(0.3))</f>
        <v>1364.5861601392874</v>
      </c>
      <c r="AG18" s="5">
        <f>(1/(AF18*'Variables Generales'!$B$6/((AC18-2*AD18)*1/1000)))</f>
        <v>2.4536932587145667E-4</v>
      </c>
      <c r="AH18" s="5">
        <f>((((AC18-2*AD18)*1/1000)*LN(AC18/(AC18-2*AD18)))/(2*'Variables Generales'!$B$4))</f>
        <v>6.4538885133388513E-2</v>
      </c>
      <c r="AI18" s="5">
        <f>((AC18-2*AD18)/('Variables Generales'!$B$3*AC18))</f>
        <v>5.1786666666666661E-2</v>
      </c>
      <c r="AJ18" s="5">
        <f t="shared" si="4"/>
        <v>0.11657092112592662</v>
      </c>
      <c r="AK18" s="6">
        <f>(PI()*'Variables Generales'!$B$11*((AC18-2*AD18)*1/1000)*('Variables Generales'!$B$13-'Variables Generales'!$B$12))/AJ18</f>
        <v>3925.2754081016196</v>
      </c>
      <c r="AL18" s="7">
        <f>(PI()*(((AC18-2*AD18)/2)*1/1000)^2)*'Variables Generales'!$B$7*'Variables Generales'!$B$8</f>
        <v>43.683905752054791</v>
      </c>
      <c r="AM18" s="6">
        <f>IF('Variables Generales'!$B$13-(AK18/(AL18*'Variables Generales'!$B$9))&lt;'Variables Generales'!$B$12,'Variables Generales'!$B$12,'Variables Generales'!$B$13-(AK18/(AL18*'Variables Generales'!$B$9)))</f>
        <v>69.978534082890775</v>
      </c>
      <c r="AN18" s="10">
        <f>'Variables Generales'!$B$13-AM18</f>
        <v>2.1465917109225074E-2</v>
      </c>
      <c r="AO18" s="2">
        <f>AN18/'Variables Generales'!$B$13*100</f>
        <v>3.0665595870321537E-2</v>
      </c>
    </row>
    <row r="19" spans="1:41" x14ac:dyDescent="0.25">
      <c r="A19" s="4">
        <v>280</v>
      </c>
      <c r="B19" s="6">
        <v>16.600000000000001</v>
      </c>
      <c r="C19" s="6">
        <f>(((A19-2*B19)*1/1000)*'Variables Generales'!$B$7*'Variables Generales'!$B$8)/'Variables Generales'!$B$10</f>
        <v>781074.33476394857</v>
      </c>
      <c r="D19" s="6">
        <f>0.023*(C19^(0.8))*('Variables Generales'!$B$14^(0.3))</f>
        <v>1653.0184697068419</v>
      </c>
      <c r="E19" s="5">
        <f>(1/(D19*'Variables Generales'!$B$6/((A19-2*B19)*1/1000)))</f>
        <v>2.5741832240675123E-4</v>
      </c>
      <c r="F19" s="5">
        <f>((((A19-2*B19)*1/1000)*LN(A19/(A19-2*B19)))/(2*'Variables Generales'!$B$4))</f>
        <v>4.0985462616924415E-2</v>
      </c>
      <c r="G19" s="5">
        <f>((A19-2*B19)/('Variables Generales'!$B$3*A19))</f>
        <v>5.8761904761904765E-2</v>
      </c>
      <c r="H19" s="5">
        <f t="shared" si="2"/>
        <v>0.10000478570123593</v>
      </c>
      <c r="I19" s="6">
        <f>(PI()*'Variables Generales'!$B$11*((A19-2*B19)*1/1000)*('Variables Generales'!$B$13-'Variables Generales'!$B$12))/H19</f>
        <v>5814.809722373956</v>
      </c>
      <c r="J19" s="7">
        <f>(PI()*(((A19-2*B19)/2)*1/1000)^2)*'Variables Generales'!$B$7*'Variables Generales'!$B$8</f>
        <v>70.55264841831864</v>
      </c>
      <c r="K19" s="6">
        <f>IF('Variables Generales'!$B$13-(I19/(J19*'Variables Generales'!$B$9))&lt;'Variables Generales'!$B$12,'Variables Generales'!$B$12,'Variables Generales'!$B$13-(I19/(J19*'Variables Generales'!$B$9)))</f>
        <v>69.980311031557804</v>
      </c>
      <c r="L19" s="10">
        <f>'Variables Generales'!$B$13-K19</f>
        <v>1.9688968442196142E-2</v>
      </c>
      <c r="M19" s="2">
        <f>L19/'Variables Generales'!$B$13*100</f>
        <v>2.8127097774565915E-2</v>
      </c>
      <c r="O19" s="4">
        <v>280</v>
      </c>
      <c r="P19" s="6">
        <v>25.4</v>
      </c>
      <c r="Q19" s="6">
        <f>(((O19-2*P19)*1/1000)*'Variables Generales'!$B$7*'Variables Generales'!$B$8)/'Variables Generales'!$B$10</f>
        <v>725373.73390557943</v>
      </c>
      <c r="R19" s="6">
        <f>0.023*(Q19^(0.8))*('Variables Generales'!$B$14^(0.3))</f>
        <v>1558.0208758157514</v>
      </c>
      <c r="S19" s="5">
        <f>(1/(R19*'Variables Generales'!$B$6/((O19-2*P19)*1/1000)))</f>
        <v>2.5363743190295722E-4</v>
      </c>
      <c r="T19" s="5">
        <f>((((O19-2*P19)*1/1000)*LN(O19/(O19-2*P19)))/(2*'Variables Generales'!$B$4))</f>
        <v>6.0374482264381656E-2</v>
      </c>
      <c r="U19" s="5">
        <f>((O19-2*P19)/('Variables Generales'!$B$3*O19))</f>
        <v>5.4571428571428569E-2</v>
      </c>
      <c r="V19" s="5">
        <f t="shared" si="3"/>
        <v>0.11519954826771318</v>
      </c>
      <c r="W19" s="6">
        <f>(PI()*'Variables Generales'!$B$11*((O19-2*P19)*1/1000)*('Variables Generales'!$B$13-'Variables Generales'!$B$12))/V19</f>
        <v>4687.8636702383801</v>
      </c>
      <c r="X19" s="7">
        <f>(PI()*(((O19-2*P19)/2)*1/1000)^2)*'Variables Generales'!$B$7*'Variables Generales'!$B$8</f>
        <v>60.848830679473615</v>
      </c>
      <c r="Y19" s="6">
        <f>IF('Variables Generales'!$B$13-(W19/(X19*'Variables Generales'!$B$9))&lt;'Variables Generales'!$B$12,'Variables Generales'!$B$12,'Variables Generales'!$B$13-(W19/(X19*'Variables Generales'!$B$9)))</f>
        <v>69.98159552165302</v>
      </c>
      <c r="Z19" s="10">
        <f>'Variables Generales'!$B$13-Y19</f>
        <v>1.8404478346980113E-2</v>
      </c>
      <c r="AA19" s="2">
        <f>Z19/'Variables Generales'!$B$13*100</f>
        <v>2.6292111924257306E-2</v>
      </c>
      <c r="AC19" s="4">
        <v>280</v>
      </c>
      <c r="AD19" s="6">
        <v>31.3</v>
      </c>
      <c r="AE19" s="6">
        <f>(((AC19-2*AD19)*1/1000)*'Variables Generales'!$B$7*'Variables Generales'!$B$8)/'Variables Generales'!$B$10</f>
        <v>688029.01287553657</v>
      </c>
      <c r="AF19" s="6">
        <f>0.023*(AE19^(0.8))*('Variables Generales'!$B$14^(0.3))</f>
        <v>1493.5137099053047</v>
      </c>
      <c r="AG19" s="5">
        <f>(1/(AF19*'Variables Generales'!$B$6/((AC19-2*AD19)*1/1000)))</f>
        <v>2.5097030159211748E-4</v>
      </c>
      <c r="AH19" s="5">
        <f>((((AC19-2*AD19)*1/1000)*LN(AC19/(AC19-2*AD19)))/(2*'Variables Generales'!$B$4))</f>
        <v>7.2385798200022805E-2</v>
      </c>
      <c r="AI19" s="5">
        <f>((AC19-2*AD19)/('Variables Generales'!$B$3*AC19))</f>
        <v>5.1761904761904766E-2</v>
      </c>
      <c r="AJ19" s="5">
        <f t="shared" si="4"/>
        <v>0.12439867326351969</v>
      </c>
      <c r="AK19" s="6">
        <f>(PI()*'Variables Generales'!$B$11*((AC19-2*AD19)*1/1000)*('Variables Generales'!$B$13-'Variables Generales'!$B$12))/AJ19</f>
        <v>4117.702132423231</v>
      </c>
      <c r="AL19" s="7">
        <f>(PI()*(((AC19-2*AD19)/2)*1/1000)^2)*'Variables Generales'!$B$7*'Variables Generales'!$B$8</f>
        <v>54.744701212133997</v>
      </c>
      <c r="AM19" s="6">
        <f>IF('Variables Generales'!$B$13-(AK19/(AL19*'Variables Generales'!$B$9))&lt;'Variables Generales'!$B$12,'Variables Generales'!$B$12,'Variables Generales'!$B$13-(AK19/(AL19*'Variables Generales'!$B$9)))</f>
        <v>69.982031425960244</v>
      </c>
      <c r="AN19" s="10">
        <f>'Variables Generales'!$B$13-AM19</f>
        <v>1.7968574039755936E-2</v>
      </c>
      <c r="AO19" s="2">
        <f>AN19/'Variables Generales'!$B$13*100</f>
        <v>2.5669391485365622E-2</v>
      </c>
    </row>
    <row r="20" spans="1:41" x14ac:dyDescent="0.25">
      <c r="A20" s="4">
        <v>315</v>
      </c>
      <c r="B20" s="6">
        <v>18.7</v>
      </c>
      <c r="C20" s="6">
        <f>(((A20-2*B20)*1/1000)*'Variables Generales'!$B$7*'Variables Generales'!$B$8)/'Variables Generales'!$B$10</f>
        <v>878550.38626609452</v>
      </c>
      <c r="D20" s="6">
        <f>0.023*(C20^(0.8))*('Variables Generales'!$B$14^(0.3))</f>
        <v>1816.089097551554</v>
      </c>
      <c r="E20" s="5">
        <f>(1/(D20*'Variables Generales'!$B$6/((A20-2*B20)*1/1000)))</f>
        <v>2.6354471831830685E-4</v>
      </c>
      <c r="F20" s="5">
        <f>((((A20-2*B20)*1/1000)*LN(A20/(A20-2*B20)))/(2*'Variables Generales'!$B$4))</f>
        <v>4.6166125617858225E-2</v>
      </c>
      <c r="G20" s="5">
        <f>((A20-2*B20)/('Variables Generales'!$B$3*A20))</f>
        <v>5.8751322751322756E-2</v>
      </c>
      <c r="H20" s="5">
        <f t="shared" si="2"/>
        <v>0.10518099308749929</v>
      </c>
      <c r="I20" s="6">
        <f>(PI()*'Variables Generales'!$B$11*((A20-2*B20)*1/1000)*('Variables Generales'!$B$13-'Variables Generales'!$B$12))/H20</f>
        <v>6218.6101431203542</v>
      </c>
      <c r="J20" s="7">
        <f>(PI()*(((A20-2*B20)/2)*1/1000)^2)*'Variables Generales'!$B$7*'Variables Generales'!$B$8</f>
        <v>89.261038206003619</v>
      </c>
      <c r="K20" s="6">
        <f>IF('Variables Generales'!$B$13-(I20/(J20*'Variables Generales'!$B$9))&lt;'Variables Generales'!$B$12,'Variables Generales'!$B$12,'Variables Generales'!$B$13-(I20/(J20*'Variables Generales'!$B$9)))</f>
        <v>69.983356978545714</v>
      </c>
      <c r="L20" s="10">
        <f>'Variables Generales'!$B$13-K20</f>
        <v>1.6643021454285645E-2</v>
      </c>
      <c r="M20" s="2">
        <f>L20/'Variables Generales'!$B$13*100</f>
        <v>2.3775744934693779E-2</v>
      </c>
      <c r="O20" s="4">
        <v>315</v>
      </c>
      <c r="P20" s="6">
        <v>28.6</v>
      </c>
      <c r="Q20" s="6">
        <f>(((O20-2*P20)*1/1000)*'Variables Generales'!$B$7*'Variables Generales'!$B$8)/'Variables Generales'!$B$10</f>
        <v>815887.21030042926</v>
      </c>
      <c r="R20" s="6">
        <f>0.023*(Q20^(0.8))*('Variables Generales'!$B$14^(0.3))</f>
        <v>1711.7010309271509</v>
      </c>
      <c r="S20" s="5">
        <f>(1/(R20*'Variables Generales'!$B$6/((O20-2*P20)*1/1000)))</f>
        <v>2.5967312666741433E-4</v>
      </c>
      <c r="T20" s="5">
        <f>((((O20-2*P20)*1/1000)*LN(O20/(O20-2*P20)))/(2*'Variables Generales'!$B$4))</f>
        <v>6.7973904943469401E-2</v>
      </c>
      <c r="U20" s="5">
        <f>((O20-2*P20)/('Variables Generales'!$B$3*O20))</f>
        <v>5.456084656084656E-2</v>
      </c>
      <c r="V20" s="5">
        <f t="shared" si="3"/>
        <v>0.12279442463098338</v>
      </c>
      <c r="W20" s="6">
        <f>(PI()*'Variables Generales'!$B$11*((O20-2*P20)*1/1000)*('Variables Generales'!$B$13-'Variables Generales'!$B$12))/V20</f>
        <v>4946.6980394020366</v>
      </c>
      <c r="X20" s="7">
        <f>(PI()*(((O20-2*P20)/2)*1/1000)^2)*'Variables Generales'!$B$7*'Variables Generales'!$B$8</f>
        <v>76.981937324596473</v>
      </c>
      <c r="Y20" s="6">
        <f>IF('Variables Generales'!$B$13-(W20/(X20*'Variables Generales'!$B$9))&lt;'Variables Generales'!$B$12,'Variables Generales'!$B$12,'Variables Generales'!$B$13-(W20/(X20*'Variables Generales'!$B$9)))</f>
        <v>69.984649329834483</v>
      </c>
      <c r="Z20" s="10">
        <f>'Variables Generales'!$B$13-Y20</f>
        <v>1.5350670165517499E-2</v>
      </c>
      <c r="AA20" s="2">
        <f>Z20/'Variables Generales'!$B$13*100</f>
        <v>2.1929528807882143E-2</v>
      </c>
      <c r="AC20" s="4">
        <v>315</v>
      </c>
      <c r="AD20" s="6">
        <v>35.200000000000003</v>
      </c>
      <c r="AE20" s="6">
        <f>(((AC20-2*AD20)*1/1000)*'Variables Generales'!$B$7*'Variables Generales'!$B$8)/'Variables Generales'!$B$10</f>
        <v>774111.75965665234</v>
      </c>
      <c r="AF20" s="6">
        <f>0.023*(AE20^(0.8))*('Variables Generales'!$B$14^(0.3))</f>
        <v>1641.2197857936314</v>
      </c>
      <c r="AG20" s="5">
        <f>(1/(AF20*'Variables Generales'!$B$6/((AC20-2*AD20)*1/1000)))</f>
        <v>2.569577466598142E-4</v>
      </c>
      <c r="AH20" s="5">
        <f>((((AC20-2*AD20)*1/1000)*LN(AC20/(AC20-2*AD20)))/(2*'Variables Generales'!$B$4))</f>
        <v>8.1409450590853194E-2</v>
      </c>
      <c r="AI20" s="5">
        <f>((AC20-2*AD20)/('Variables Generales'!$B$3*AC20))</f>
        <v>5.1767195767195767E-2</v>
      </c>
      <c r="AJ20" s="5">
        <f t="shared" si="4"/>
        <v>0.13343360410470878</v>
      </c>
      <c r="AK20" s="6">
        <f>(PI()*'Variables Generales'!$B$11*((AC20-2*AD20)*1/1000)*('Variables Generales'!$B$13-'Variables Generales'!$B$12))/AJ20</f>
        <v>4319.1906279379991</v>
      </c>
      <c r="AL20" s="7">
        <f>(PI()*(((AC20-2*AD20)/2)*1/1000)^2)*'Variables Generales'!$B$7*'Variables Generales'!$B$8</f>
        <v>69.300427820401495</v>
      </c>
      <c r="AM20" s="6">
        <f>IF('Variables Generales'!$B$13-(AK20/(AL20*'Variables Generales'!$B$9))&lt;'Variables Generales'!$B$12,'Variables Generales'!$B$12,'Variables Generales'!$B$13-(AK20/(AL20*'Variables Generales'!$B$9)))</f>
        <v>69.985110941633337</v>
      </c>
      <c r="AN20" s="10">
        <f>'Variables Generales'!$B$13-AM20</f>
        <v>1.4889058366662766E-2</v>
      </c>
      <c r="AO20" s="2">
        <f>AN20/'Variables Generales'!$B$13*100</f>
        <v>2.1270083380946807E-2</v>
      </c>
    </row>
    <row r="21" spans="1:41" x14ac:dyDescent="0.25">
      <c r="A21" s="4">
        <v>355</v>
      </c>
      <c r="B21" s="6">
        <v>21.1</v>
      </c>
      <c r="C21" s="6">
        <f>(((A21-2*B21)*1/1000)*'Variables Generales'!$B$7*'Variables Generales'!$B$8)/'Variables Generales'!$B$10</f>
        <v>989951.5879828328</v>
      </c>
      <c r="D21" s="6">
        <f>0.023*(C21^(0.8))*('Variables Generales'!$B$14^(0.3))</f>
        <v>1998.0896828589071</v>
      </c>
      <c r="E21" s="5">
        <f>(1/(D21*'Variables Generales'!$B$6/((A21-2*B21)*1/1000)))</f>
        <v>2.6991298211195911E-4</v>
      </c>
      <c r="F21" s="5">
        <f>((((A21-2*B21)*1/1000)*LN(A21/(A21-2*B21)))/(2*'Variables Generales'!$B$4))</f>
        <v>5.2086871888911097E-2</v>
      </c>
      <c r="G21" s="5">
        <f>((A21-2*B21)/('Variables Generales'!$B$3*A21))</f>
        <v>5.8741784037558691E-2</v>
      </c>
      <c r="H21" s="5">
        <f t="shared" si="2"/>
        <v>0.11109856890858175</v>
      </c>
      <c r="I21" s="6">
        <f>(PI()*'Variables Generales'!$B$11*((A21-2*B21)*1/1000)*('Variables Generales'!$B$13-'Variables Generales'!$B$12))/H21</f>
        <v>6633.9075630994457</v>
      </c>
      <c r="J21" s="7">
        <f>(PI()*(((A21-2*B21)/2)*1/1000)^2)*'Variables Generales'!$B$7*'Variables Generales'!$B$8</f>
        <v>113.33302977328971</v>
      </c>
      <c r="K21" s="6">
        <f>IF('Variables Generales'!$B$13-(I21/(J21*'Variables Generales'!$B$9))&lt;'Variables Generales'!$B$12,'Variables Generales'!$B$12,'Variables Generales'!$B$13-(I21/(J21*'Variables Generales'!$B$9)))</f>
        <v>69.986016570644708</v>
      </c>
      <c r="L21" s="10">
        <f>'Variables Generales'!$B$13-K21</f>
        <v>1.3983429355292287E-2</v>
      </c>
      <c r="M21" s="2">
        <f>L21/'Variables Generales'!$B$13*100</f>
        <v>1.9976327650417552E-2</v>
      </c>
      <c r="O21" s="4">
        <v>355</v>
      </c>
      <c r="P21" s="6">
        <v>32.200000000000003</v>
      </c>
      <c r="Q21" s="6">
        <f>(((O21-2*P21)*1/1000)*'Variables Generales'!$B$7*'Variables Generales'!$B$8)/'Variables Generales'!$B$10</f>
        <v>919692.8755364808</v>
      </c>
      <c r="R21" s="6">
        <f>0.023*(Q21^(0.8))*('Variables Generales'!$B$14^(0.3))</f>
        <v>1883.8142153972137</v>
      </c>
      <c r="S21" s="5">
        <f>(1/(R21*'Variables Generales'!$B$6/((O21-2*P21)*1/1000)))</f>
        <v>2.6596809741823434E-4</v>
      </c>
      <c r="T21" s="5">
        <f>((((O21-2*P21)*1/1000)*LN(O21/(O21-2*P21)))/(2*'Variables Generales'!$B$4))</f>
        <v>7.6538701501817338E-2</v>
      </c>
      <c r="U21" s="5">
        <f>((O21-2*P21)/('Variables Generales'!$B$3*O21))</f>
        <v>5.4572769953051645E-2</v>
      </c>
      <c r="V21" s="5">
        <f t="shared" si="3"/>
        <v>0.1313774395522872</v>
      </c>
      <c r="W21" s="6">
        <f>(PI()*'Variables Generales'!$B$11*((O21-2*P21)*1/1000)*('Variables Generales'!$B$13-'Variables Generales'!$B$12))/V21</f>
        <v>5211.7785304940899</v>
      </c>
      <c r="X21" s="7">
        <f>(PI()*(((O21-2*P21)/2)*1/1000)^2)*'Variables Generales'!$B$7*'Variables Generales'!$B$8</f>
        <v>97.816975480372477</v>
      </c>
      <c r="Y21" s="6">
        <f>IF('Variables Generales'!$B$13-(W21/(X21*'Variables Generales'!$B$9))&lt;'Variables Generales'!$B$12,'Variables Generales'!$B$12,'Variables Generales'!$B$13-(W21/(X21*'Variables Generales'!$B$9)))</f>
        <v>69.987271638587714</v>
      </c>
      <c r="Z21" s="10">
        <f>'Variables Generales'!$B$13-Y21</f>
        <v>1.2728361412285949E-2</v>
      </c>
      <c r="AA21" s="2">
        <f>Z21/'Variables Generales'!$B$13*100</f>
        <v>1.8183373446122784E-2</v>
      </c>
      <c r="AC21" s="4">
        <v>355</v>
      </c>
      <c r="AD21" s="6">
        <v>39.700000000000003</v>
      </c>
      <c r="AE21" s="6">
        <f>(((AC21-2*AD21)*1/1000)*'Variables Generales'!$B$7*'Variables Generales'!$B$8)/'Variables Generales'!$B$10</f>
        <v>872220.7725321888</v>
      </c>
      <c r="AF21" s="6">
        <f>0.023*(AE21^(0.8))*('Variables Generales'!$B$14^(0.3))</f>
        <v>1805.6141620773797</v>
      </c>
      <c r="AG21" s="5">
        <f>(1/(AF21*'Variables Generales'!$B$6/((AC21-2*AD21)*1/1000)))</f>
        <v>2.6316387175785786E-4</v>
      </c>
      <c r="AH21" s="5">
        <f>((((AC21-2*AD21)*1/1000)*LN(AC21/(AC21-2*AD21)))/(2*'Variables Generales'!$B$4))</f>
        <v>9.1806439727075542E-2</v>
      </c>
      <c r="AI21" s="5">
        <f>((AC21-2*AD21)/('Variables Generales'!$B$3*AC21))</f>
        <v>5.1755868544600944E-2</v>
      </c>
      <c r="AJ21" s="5">
        <f t="shared" si="4"/>
        <v>0.14382547214343433</v>
      </c>
      <c r="AK21" s="6">
        <f>(PI()*'Variables Generales'!$B$11*((AC21-2*AD21)*1/1000)*('Variables Generales'!$B$13-'Variables Generales'!$B$12))/AJ21</f>
        <v>4514.9665898500161</v>
      </c>
      <c r="AL21" s="7">
        <f>(PI()*(((AC21-2*AD21)/2)*1/1000)^2)*'Variables Generales'!$B$7*'Variables Generales'!$B$8</f>
        <v>87.979489320134363</v>
      </c>
      <c r="AM21" s="6">
        <f>IF('Variables Generales'!$B$13-(AK21/(AL21*'Variables Generales'!$B$9))&lt;'Variables Generales'!$B$12,'Variables Generales'!$B$12,'Variables Generales'!$B$13-(AK21/(AL21*'Variables Generales'!$B$9)))</f>
        <v>69.98774046832213</v>
      </c>
      <c r="AN21" s="10">
        <f>'Variables Generales'!$B$13-AM21</f>
        <v>1.2259531677869973E-2</v>
      </c>
      <c r="AO21" s="2">
        <f>AN21/'Variables Generales'!$B$13*100</f>
        <v>1.7513616682671391E-2</v>
      </c>
    </row>
    <row r="22" spans="1:41" x14ac:dyDescent="0.25">
      <c r="A22" s="4">
        <v>400</v>
      </c>
      <c r="B22" s="6">
        <v>23.7</v>
      </c>
      <c r="C22" s="6">
        <f>(((A22-2*B22)*1/1000)*'Variables Generales'!$B$7*'Variables Generales'!$B$8)/'Variables Generales'!$B$10</f>
        <v>1115910.9012875538</v>
      </c>
      <c r="D22" s="6">
        <f>0.023*(C22^(0.8))*('Variables Generales'!$B$14^(0.3))</f>
        <v>2199.01113355691</v>
      </c>
      <c r="E22" s="5">
        <f>(1/(D22*'Variables Generales'!$B$6/((A22-2*B22)*1/1000)))</f>
        <v>2.7645655140427945E-4</v>
      </c>
      <c r="F22" s="5">
        <f>((((A22-2*B22)*1/1000)*LN(A22/(A22-2*B22)))/(2*'Variables Generales'!$B$4))</f>
        <v>5.8517810159275228E-2</v>
      </c>
      <c r="G22" s="5">
        <f>((A22-2*B22)/('Variables Generales'!$B$3*A22))</f>
        <v>5.8766666666666668E-2</v>
      </c>
      <c r="H22" s="5">
        <f t="shared" si="2"/>
        <v>0.11756093337734617</v>
      </c>
      <c r="I22" s="6">
        <f>(PI()*'Variables Generales'!$B$11*((A22-2*B22)*1/1000)*('Variables Generales'!$B$13-'Variables Generales'!$B$12))/H22</f>
        <v>7066.9239633811349</v>
      </c>
      <c r="J22" s="7">
        <f>(PI()*(((A22-2*B22)/2)*1/1000)^2)*'Variables Generales'!$B$7*'Variables Generales'!$B$8</f>
        <v>144.00833402181112</v>
      </c>
      <c r="K22" s="6">
        <f>IF('Variables Generales'!$B$13-(I22/(J22*'Variables Generales'!$B$9))&lt;'Variables Generales'!$B$12,'Variables Generales'!$B$12,'Variables Generales'!$B$13-(I22/(J22*'Variables Generales'!$B$9)))</f>
        <v>69.98827687034202</v>
      </c>
      <c r="L22" s="10">
        <f>'Variables Generales'!$B$13-K22</f>
        <v>1.172312965798028E-2</v>
      </c>
      <c r="M22" s="2">
        <f>L22/'Variables Generales'!$B$13*100</f>
        <v>1.6747328082828972E-2</v>
      </c>
      <c r="O22" s="4">
        <v>400</v>
      </c>
      <c r="P22" s="6">
        <v>36.299999999999997</v>
      </c>
      <c r="Q22" s="6">
        <f>(((O22-2*P22)*1/1000)*'Variables Generales'!$B$7*'Variables Generales'!$B$8)/'Variables Generales'!$B$10</f>
        <v>1036157.7682403433</v>
      </c>
      <c r="R22" s="6">
        <f>0.023*(Q22^(0.8))*('Variables Generales'!$B$14^(0.3))</f>
        <v>2072.3567589733179</v>
      </c>
      <c r="S22" s="5">
        <f>(1/(R22*'Variables Generales'!$B$6/((O22-2*P22)*1/1000)))</f>
        <v>2.7238686397816197E-4</v>
      </c>
      <c r="T22" s="5">
        <f>((((O22-2*P22)*1/1000)*LN(O22/(O22-2*P22)))/(2*'Variables Generales'!$B$4))</f>
        <v>8.6279326608905554E-2</v>
      </c>
      <c r="U22" s="5">
        <f>((O22-2*P22)/('Variables Generales'!$B$3*O22))</f>
        <v>5.4566666666666666E-2</v>
      </c>
      <c r="V22" s="5">
        <f t="shared" si="3"/>
        <v>0.14111838013955039</v>
      </c>
      <c r="W22" s="6">
        <f>(PI()*'Variables Generales'!$B$11*((O22-2*P22)*1/1000)*('Variables Generales'!$B$13-'Variables Generales'!$B$12))/V22</f>
        <v>5466.4606788012088</v>
      </c>
      <c r="X22" s="7">
        <f>(PI()*(((O22-2*P22)/2)*1/1000)^2)*'Variables Generales'!$B$7*'Variables Generales'!$B$8</f>
        <v>124.15961591962812</v>
      </c>
      <c r="Y22" s="6">
        <f>IF('Variables Generales'!$B$13-(W22/(X22*'Variables Generales'!$B$9))&lt;'Variables Generales'!$B$12,'Variables Generales'!$B$12,'Variables Generales'!$B$13-(W22/(X22*'Variables Generales'!$B$9)))</f>
        <v>69.98948215796301</v>
      </c>
      <c r="Z22" s="10">
        <f>'Variables Generales'!$B$13-Y22</f>
        <v>1.0517842036989578E-2</v>
      </c>
      <c r="AA22" s="2">
        <f>Z22/'Variables Generales'!$B$13*100</f>
        <v>1.5025488624270826E-2</v>
      </c>
      <c r="AC22" s="4">
        <v>400</v>
      </c>
      <c r="AD22" s="6">
        <v>44.7</v>
      </c>
      <c r="AE22" s="6">
        <f>(((AC22-2*AD22)*1/1000)*'Variables Generales'!$B$7*'Variables Generales'!$B$8)/'Variables Generales'!$B$10</f>
        <v>982989.01287553669</v>
      </c>
      <c r="AF22" s="6">
        <f>0.023*(AE22^(0.8))*('Variables Generales'!$B$14^(0.3))</f>
        <v>1986.8393050911698</v>
      </c>
      <c r="AG22" s="5">
        <f>(1/(AF22*'Variables Generales'!$B$6/((AC22-2*AD22)*1/1000)))</f>
        <v>2.6953223645569932E-4</v>
      </c>
      <c r="AH22" s="5">
        <f>((((AC22-2*AD22)*1/1000)*LN(AC22/(AC22-2*AD22)))/(2*'Variables Generales'!$B$4))</f>
        <v>0.10338020061024811</v>
      </c>
      <c r="AI22" s="5">
        <f>((AC22-2*AD22)/('Variables Generales'!$B$3*AC22))</f>
        <v>5.1766666666666669E-2</v>
      </c>
      <c r="AJ22" s="5">
        <f t="shared" si="4"/>
        <v>0.1554163995133705</v>
      </c>
      <c r="AK22" s="6">
        <f>(PI()*'Variables Generales'!$B$11*((AC22-2*AD22)*1/1000)*('Variables Generales'!$B$13-'Variables Generales'!$B$12))/AJ22</f>
        <v>4708.8596245004537</v>
      </c>
      <c r="AL22" s="7">
        <f>(PI()*(((AC22-2*AD22)/2)*1/1000)^2)*'Variables Generales'!$B$7*'Variables Generales'!$B$8</f>
        <v>111.74443734198825</v>
      </c>
      <c r="AM22" s="6">
        <f>IF('Variables Generales'!$B$13-(AK22/(AL22*'Variables Generales'!$B$9))&lt;'Variables Generales'!$B$12,'Variables Generales'!$B$12,'Variables Generales'!$B$13-(AK22/(AL22*'Variables Generales'!$B$9)))</f>
        <v>69.989933219323021</v>
      </c>
      <c r="AN22" s="10">
        <f>'Variables Generales'!$B$13-AM22</f>
        <v>1.0066780676979192E-2</v>
      </c>
      <c r="AO22" s="2">
        <f>AN22/'Variables Generales'!$B$13*100</f>
        <v>1.4381115252827417E-2</v>
      </c>
    </row>
    <row r="23" spans="1:41" x14ac:dyDescent="0.25">
      <c r="A23" s="4">
        <v>450</v>
      </c>
      <c r="B23" s="6">
        <v>26.7</v>
      </c>
      <c r="C23" s="6">
        <f>(((A23-2*B23)*1/1000)*'Variables Generales'!$B$7*'Variables Generales'!$B$8)/'Variables Generales'!$B$10</f>
        <v>1255162.4034334763</v>
      </c>
      <c r="D23" s="6">
        <f>0.023*(C23^(0.8))*('Variables Generales'!$B$14^(0.3))</f>
        <v>2415.9266788800992</v>
      </c>
      <c r="E23" s="5">
        <f>(1/(D23*'Variables Generales'!$B$6/((A23-2*B23)*1/1000)))</f>
        <v>2.8303553639518879E-4</v>
      </c>
      <c r="F23" s="5">
        <f>((((A23-2*B23)*1/1000)*LN(A23/(A23-2*B23)))/(2*'Variables Generales'!$B$4))</f>
        <v>6.591876424310586E-2</v>
      </c>
      <c r="G23" s="5">
        <f>((A23-2*B23)/('Variables Generales'!$B$3*A23))</f>
        <v>5.8755555555555561E-2</v>
      </c>
      <c r="H23" s="5">
        <f t="shared" si="2"/>
        <v>0.12495735533505661</v>
      </c>
      <c r="I23" s="6">
        <f>(PI()*'Variables Generales'!$B$11*((A23-2*B23)*1/1000)*('Variables Generales'!$B$13-'Variables Generales'!$B$12))/H23</f>
        <v>7478.2851501989207</v>
      </c>
      <c r="J23" s="7">
        <f>(PI()*(((A23-2*B23)/2)*1/1000)^2)*'Variables Generales'!$B$7*'Variables Generales'!$B$8</f>
        <v>182.19163365386294</v>
      </c>
      <c r="K23" s="6">
        <f>IF('Variables Generales'!$B$13-(I23/(J23*'Variables Generales'!$B$9))&lt;'Variables Generales'!$B$12,'Variables Generales'!$B$12,'Variables Generales'!$B$13-(I23/(J23*'Variables Generales'!$B$9)))</f>
        <v>69.990194395623519</v>
      </c>
      <c r="L23" s="10">
        <f>'Variables Generales'!$B$13-K23</f>
        <v>9.8056043764813694E-3</v>
      </c>
      <c r="M23" s="2">
        <f>L23/'Variables Generales'!$B$13*100</f>
        <v>1.4008006252116243E-2</v>
      </c>
      <c r="O23" s="4">
        <v>450</v>
      </c>
      <c r="P23" s="6">
        <v>40.9</v>
      </c>
      <c r="Q23" s="6">
        <f>(((O23-2*P23)*1/1000)*'Variables Generales'!$B$7*'Variables Generales'!$B$8)/'Variables Generales'!$B$10</f>
        <v>1165281.8884120174</v>
      </c>
      <c r="R23" s="6">
        <f>0.023*(Q23^(0.8))*('Variables Generales'!$B$14^(0.3))</f>
        <v>2276.5050033981083</v>
      </c>
      <c r="S23" s="5">
        <f>(1/(R23*'Variables Generales'!$B$6/((O23-2*P23)*1/1000)))</f>
        <v>2.7886061539917457E-4</v>
      </c>
      <c r="T23" s="5">
        <f>((((O23-2*P23)*1/1000)*LN(O23/(O23-2*P23)))/(2*'Variables Generales'!$B$4))</f>
        <v>9.7195747107968244E-2</v>
      </c>
      <c r="U23" s="5">
        <f>((O23-2*P23)/('Variables Generales'!$B$3*O23))</f>
        <v>5.4548148148148144E-2</v>
      </c>
      <c r="V23" s="5">
        <f t="shared" si="3"/>
        <v>0.15202275587151556</v>
      </c>
      <c r="W23" s="6">
        <f>(PI()*'Variables Generales'!$B$11*((O23-2*P23)*1/1000)*('Variables Generales'!$B$13-'Variables Generales'!$B$12))/V23</f>
        <v>5706.7167761518913</v>
      </c>
      <c r="X23" s="7">
        <f>(PI()*(((O23-2*P23)/2)*1/1000)^2)*'Variables Generales'!$B$7*'Variables Generales'!$B$8</f>
        <v>157.03287380505304</v>
      </c>
      <c r="Y23" s="6">
        <f>IF('Variables Generales'!$B$13-(W23/(X23*'Variables Generales'!$B$9))&lt;'Variables Generales'!$B$12,'Variables Generales'!$B$12,'Variables Generales'!$B$13-(W23/(X23*'Variables Generales'!$B$9)))</f>
        <v>69.991318465080269</v>
      </c>
      <c r="Z23" s="10">
        <f>'Variables Generales'!$B$13-Y23</f>
        <v>8.6815349197308933E-3</v>
      </c>
      <c r="AA23" s="2">
        <f>Z23/'Variables Generales'!$B$13*100</f>
        <v>1.2402192742472706E-2</v>
      </c>
      <c r="AC23" s="4">
        <v>450</v>
      </c>
      <c r="AD23" s="6">
        <v>50.3</v>
      </c>
      <c r="AE23" s="6">
        <f>(((AC23-2*AD23)*1/1000)*'Variables Generales'!$B$7*'Variables Generales'!$B$8)/'Variables Generales'!$B$10</f>
        <v>1105783.5193133047</v>
      </c>
      <c r="AF23" s="6">
        <f>0.023*(AE23^(0.8))*('Variables Generales'!$B$14^(0.3))</f>
        <v>2183.030997051842</v>
      </c>
      <c r="AG23" s="5">
        <f>(1/(AF23*'Variables Generales'!$B$6/((AC23-2*AD23)*1/1000)))</f>
        <v>2.7595292687873012E-4</v>
      </c>
      <c r="AH23" s="5">
        <f>((((AC23-2*AD23)*1/1000)*LN(AC23/(AC23-2*AD23)))/(2*'Variables Generales'!$B$4))</f>
        <v>0.11632729823882183</v>
      </c>
      <c r="AI23" s="5">
        <f>((AC23-2*AD23)/('Variables Generales'!$B$3*AC23))</f>
        <v>5.1762962962962962E-2</v>
      </c>
      <c r="AJ23" s="5">
        <f t="shared" si="4"/>
        <v>0.16836621412866354</v>
      </c>
      <c r="AK23" s="6">
        <f>(PI()*'Variables Generales'!$B$11*((AC23-2*AD23)*1/1000)*('Variables Generales'!$B$13-'Variables Generales'!$B$12))/AJ23</f>
        <v>4889.664824583414</v>
      </c>
      <c r="AL23" s="7">
        <f>(PI()*(((AC23-2*AD23)/2)*1/1000)^2)*'Variables Generales'!$B$7*'Variables Generales'!$B$8</f>
        <v>141.40631719497031</v>
      </c>
      <c r="AM23" s="6">
        <f>IF('Variables Generales'!$B$13-(AK23/(AL23*'Variables Generales'!$B$9))&lt;'Variables Generales'!$B$12,'Variables Generales'!$B$12,'Variables Generales'!$B$13-(AK23/(AL23*'Variables Generales'!$B$9)))</f>
        <v>69.99173941023966</v>
      </c>
      <c r="AN23" s="10">
        <f>'Variables Generales'!$B$13-AM23</f>
        <v>8.2605897603400535E-3</v>
      </c>
      <c r="AO23" s="2">
        <f>AN23/'Variables Generales'!$B$13*100</f>
        <v>1.1800842514771504E-2</v>
      </c>
    </row>
    <row r="24" spans="1:41" x14ac:dyDescent="0.25">
      <c r="A24" s="4">
        <v>500</v>
      </c>
      <c r="B24" s="6">
        <v>29.7</v>
      </c>
      <c r="C24" s="6">
        <f>(((A24-2*B24)*1/1000)*'Variables Generales'!$B$7*'Variables Generales'!$B$8)/'Variables Generales'!$B$10</f>
        <v>1394413.9055793993</v>
      </c>
      <c r="D24" s="6">
        <f>0.023*(C24^(0.8))*('Variables Generales'!$B$14^(0.3))</f>
        <v>2628.0714969479072</v>
      </c>
      <c r="E24" s="5">
        <f>(1/(D24*'Variables Generales'!$B$6/((A24-2*B24)*1/1000)))</f>
        <v>2.8905422599652012E-4</v>
      </c>
      <c r="F24" s="5">
        <f>((((A24-2*B24)*1/1000)*LN(A24/(A24-2*B24)))/(2*'Variables Generales'!$B$4))</f>
        <v>7.3319703397591932E-2</v>
      </c>
      <c r="G24" s="5">
        <f>((A24-2*B24)/('Variables Generales'!$B$3*A24))</f>
        <v>5.8746666666666669E-2</v>
      </c>
      <c r="H24" s="5">
        <f t="shared" si="2"/>
        <v>0.13235542429025512</v>
      </c>
      <c r="I24" s="6">
        <f>(PI()*'Variables Generales'!$B$11*((A24-2*B24)*1/1000)*('Variables Generales'!$B$13-'Variables Generales'!$B$12))/H24</f>
        <v>7843.5719423339242</v>
      </c>
      <c r="J24" s="7">
        <f>(PI()*(((A24-2*B24)/2)*1/1000)^2)*'Variables Generales'!$B$7*'Variables Generales'!$B$8</f>
        <v>224.85989106437262</v>
      </c>
      <c r="K24" s="6">
        <f>IF('Variables Generales'!$B$13-(I24/(J24*'Variables Generales'!$B$9))&lt;'Variables Generales'!$B$12,'Variables Generales'!$B$12,'Variables Generales'!$B$13-(I24/(J24*'Variables Generales'!$B$9)))</f>
        <v>69.991666975391013</v>
      </c>
      <c r="L24" s="10">
        <f>'Variables Generales'!$B$13-K24</f>
        <v>8.3330246089872162E-3</v>
      </c>
      <c r="M24" s="2">
        <f>L24/'Variables Generales'!$B$13*100</f>
        <v>1.1904320869981737E-2</v>
      </c>
      <c r="O24" s="4">
        <v>500</v>
      </c>
      <c r="P24" s="6">
        <v>45.4</v>
      </c>
      <c r="Q24" s="6">
        <f>(((O24-2*P24)*1/1000)*'Variables Generales'!$B$7*'Variables Generales'!$B$8)/'Variables Generales'!$B$10</f>
        <v>1295038.9699570816</v>
      </c>
      <c r="R24" s="6">
        <f>0.023*(Q24^(0.8))*('Variables Generales'!$B$14^(0.3))</f>
        <v>2477.1373171744681</v>
      </c>
      <c r="S24" s="5">
        <f>(1/(R24*'Variables Generales'!$B$6/((O24-2*P24)*1/1000)))</f>
        <v>2.8481151871873392E-4</v>
      </c>
      <c r="T24" s="5">
        <f>((((O24-2*P24)*1/1000)*LN(O24/(O24-2*P24)))/(2*'Variables Generales'!$B$4))</f>
        <v>0.10790176727613102</v>
      </c>
      <c r="U24" s="5">
        <f>((O24-2*P24)/('Variables Generales'!$B$3*O24))</f>
        <v>5.4559999999999997E-2</v>
      </c>
      <c r="V24" s="5">
        <f t="shared" si="3"/>
        <v>0.16274657879484974</v>
      </c>
      <c r="W24" s="6">
        <f>(PI()*'Variables Generales'!$B$11*((O24-2*P24)*1/1000)*('Variables Generales'!$B$13-'Variables Generales'!$B$12))/V24</f>
        <v>5924.2706822247428</v>
      </c>
      <c r="X24" s="7">
        <f>(PI()*(((O24-2*P24)/2)*1/1000)^2)*'Variables Generales'!$B$7*'Variables Generales'!$B$8</f>
        <v>193.95199912940635</v>
      </c>
      <c r="Y24" s="6">
        <f>IF('Variables Generales'!$B$13-(W24/(X24*'Variables Generales'!$B$9))&lt;'Variables Generales'!$B$12,'Variables Generales'!$B$12,'Variables Generales'!$B$13-(W24/(X24*'Variables Generales'!$B$9)))</f>
        <v>69.992703049351405</v>
      </c>
      <c r="Z24" s="10">
        <f>'Variables Generales'!$B$13-Y24</f>
        <v>7.2969506485947022E-3</v>
      </c>
      <c r="AA24" s="2">
        <f>Z24/'Variables Generales'!$B$13*100</f>
        <v>1.0424215212278147E-2</v>
      </c>
      <c r="AC24" s="4">
        <v>500</v>
      </c>
      <c r="AD24" s="6">
        <v>55.8</v>
      </c>
      <c r="AE24" s="6">
        <f>(((AC24-2*AD24)*1/1000)*'Variables Generales'!$B$7*'Variables Generales'!$B$8)/'Variables Generales'!$B$10</f>
        <v>1229210.9871244635</v>
      </c>
      <c r="AF24" s="6">
        <f>0.023*(AE24^(0.8))*('Variables Generales'!$B$14^(0.3))</f>
        <v>2375.882500750703</v>
      </c>
      <c r="AG24" s="5">
        <f>(1/(AF24*'Variables Generales'!$B$6/((AC24-2*AD24)*1/1000)))</f>
        <v>2.818553409952737E-4</v>
      </c>
      <c r="AH24" s="5">
        <f>((((AC24-2*AD24)*1/1000)*LN(AC24/(AC24-2*AD24)))/(2*'Variables Generales'!$B$4))</f>
        <v>0.12907777026677703</v>
      </c>
      <c r="AI24" s="5">
        <f>((AC24-2*AD24)/('Variables Generales'!$B$3*AC24))</f>
        <v>5.1786666666666661E-2</v>
      </c>
      <c r="AJ24" s="5">
        <f t="shared" si="4"/>
        <v>0.18114629227443896</v>
      </c>
      <c r="AK24" s="6">
        <f>(PI()*'Variables Generales'!$B$11*((AC24-2*AD24)*1/1000)*('Variables Generales'!$B$13-'Variables Generales'!$B$12))/AJ24</f>
        <v>5051.9716881880686</v>
      </c>
      <c r="AL24" s="7">
        <f>(PI()*(((AC24-2*AD24)/2)*1/1000)^2)*'Variables Generales'!$B$7*'Variables Generales'!$B$8</f>
        <v>174.73562300821916</v>
      </c>
      <c r="AM24" s="6">
        <f>IF('Variables Generales'!$B$13-(AK24/(AL24*'Variables Generales'!$B$9))&lt;'Variables Generales'!$B$12,'Variables Generales'!$B$12,'Variables Generales'!$B$13-(AK24/(AL24*'Variables Generales'!$B$9)))</f>
        <v>69.993093146708063</v>
      </c>
      <c r="AN24" s="10">
        <f>'Variables Generales'!$B$13-AM24</f>
        <v>6.9068532919374093E-3</v>
      </c>
      <c r="AO24" s="2">
        <f>AN24/'Variables Generales'!$B$13*100</f>
        <v>9.866933274196299E-3</v>
      </c>
    </row>
    <row r="25" spans="1:41" x14ac:dyDescent="0.25">
      <c r="A25" s="4">
        <v>560</v>
      </c>
      <c r="B25" s="6">
        <v>33.200000000000003</v>
      </c>
      <c r="C25" s="6">
        <f>(((A25-2*B25)*1/1000)*'Variables Generales'!$B$7*'Variables Generales'!$B$8)/'Variables Generales'!$B$10</f>
        <v>1562148.6695278971</v>
      </c>
      <c r="D25" s="6">
        <f>0.023*(C25^(0.8))*('Variables Generales'!$B$14^(0.3))</f>
        <v>2878.0723198843766</v>
      </c>
      <c r="E25" s="5">
        <f>(1/(D25*'Variables Generales'!$B$6/((A25-2*B25)*1/1000)))</f>
        <v>2.9569600349473155E-4</v>
      </c>
      <c r="F25" s="5">
        <f>((((A25-2*B25)*1/1000)*LN(A25/(A25-2*B25)))/(2*'Variables Generales'!$B$4))</f>
        <v>8.1970925233848829E-2</v>
      </c>
      <c r="G25" s="5">
        <f>((A25-2*B25)/('Variables Generales'!$B$3*A25))</f>
        <v>5.8761904761904765E-2</v>
      </c>
      <c r="H25" s="5">
        <f t="shared" si="2"/>
        <v>0.14102852599924831</v>
      </c>
      <c r="I25" s="6">
        <f>(PI()*'Variables Generales'!$B$11*((A25-2*B25)*1/1000)*('Variables Generales'!$B$13-'Variables Generales'!$B$12))/H25</f>
        <v>8246.6833721650055</v>
      </c>
      <c r="J25" s="7">
        <f>(PI()*(((A25-2*B25)/2)*1/1000)^2)*'Variables Generales'!$B$7*'Variables Generales'!$B$8</f>
        <v>282.21059367327456</v>
      </c>
      <c r="K25" s="6">
        <f>IF('Variables Generales'!$B$13-(I25/(J25*'Variables Generales'!$B$9))&lt;'Variables Generales'!$B$12,'Variables Generales'!$B$12,'Variables Generales'!$B$13-(I25/(J25*'Variables Generales'!$B$9)))</f>
        <v>69.993019174469183</v>
      </c>
      <c r="L25" s="10">
        <f>'Variables Generales'!$B$13-K25</f>
        <v>6.9808255308174694E-3</v>
      </c>
      <c r="M25" s="2">
        <f>L25/'Variables Generales'!$B$13*100</f>
        <v>9.9726079011678119E-3</v>
      </c>
      <c r="O25" s="4">
        <v>560</v>
      </c>
      <c r="P25" s="6">
        <v>50.8</v>
      </c>
      <c r="Q25" s="6">
        <f>(((O25-2*P25)*1/1000)*'Variables Generales'!$B$7*'Variables Generales'!$B$8)/'Variables Generales'!$B$10</f>
        <v>1450747.4678111589</v>
      </c>
      <c r="R25" s="6">
        <f>0.023*(Q25^(0.8))*('Variables Generales'!$B$14^(0.3))</f>
        <v>2712.6719021370463</v>
      </c>
      <c r="S25" s="5">
        <f>(1/(R25*'Variables Generales'!$B$6/((O25-2*P25)*1/1000)))</f>
        <v>2.9135290079259941E-4</v>
      </c>
      <c r="T25" s="5">
        <f>((((O25-2*P25)*1/1000)*LN(O25/(O25-2*P25)))/(2*'Variables Generales'!$B$4))</f>
        <v>0.12074896452876331</v>
      </c>
      <c r="U25" s="5">
        <f>((O25-2*P25)/('Variables Generales'!$B$3*O25))</f>
        <v>5.4571428571428569E-2</v>
      </c>
      <c r="V25" s="5">
        <f t="shared" si="3"/>
        <v>0.17561174600098448</v>
      </c>
      <c r="W25" s="6">
        <f>(PI()*'Variables Generales'!$B$11*((O25-2*P25)*1/1000)*('Variables Generales'!$B$13-'Variables Generales'!$B$12))/V25</f>
        <v>6150.3833251456635</v>
      </c>
      <c r="X25" s="7">
        <f>(PI()*(((O25-2*P25)/2)*1/1000)^2)*'Variables Generales'!$B$7*'Variables Generales'!$B$8</f>
        <v>243.39532271789446</v>
      </c>
      <c r="Y25" s="6">
        <f>IF('Variables Generales'!$B$13-(W25/(X25*'Variables Generales'!$B$9))&lt;'Variables Generales'!$B$12,'Variables Generales'!$B$12,'Variables Generales'!$B$13-(W25/(X25*'Variables Generales'!$B$9)))</f>
        <v>69.993963423176538</v>
      </c>
      <c r="Z25" s="10">
        <f>'Variables Generales'!$B$13-Y25</f>
        <v>6.0365768234618145E-3</v>
      </c>
      <c r="AA25" s="2">
        <f>Z25/'Variables Generales'!$B$13*100</f>
        <v>8.6236811763740207E-3</v>
      </c>
      <c r="AC25" s="4">
        <v>560</v>
      </c>
      <c r="AD25" s="4" t="s">
        <v>32</v>
      </c>
      <c r="AE25" s="4" t="s">
        <v>32</v>
      </c>
      <c r="AF25" s="4" t="s">
        <v>32</v>
      </c>
      <c r="AG25" s="5" t="s">
        <v>32</v>
      </c>
      <c r="AH25" s="5" t="s">
        <v>32</v>
      </c>
      <c r="AI25" s="5" t="s">
        <v>32</v>
      </c>
      <c r="AJ25" s="5" t="s">
        <v>32</v>
      </c>
      <c r="AK25" s="6" t="s">
        <v>32</v>
      </c>
      <c r="AL25" s="7" t="s">
        <v>32</v>
      </c>
      <c r="AM25" s="6" t="s">
        <v>32</v>
      </c>
      <c r="AN25" s="12" t="s">
        <v>32</v>
      </c>
      <c r="AO25" s="6" t="s">
        <v>32</v>
      </c>
    </row>
    <row r="26" spans="1:41" x14ac:dyDescent="0.25">
      <c r="A26" s="4">
        <v>630</v>
      </c>
      <c r="B26" s="6">
        <v>37.4</v>
      </c>
      <c r="C26" s="6">
        <f>(((A26-2*B26)*1/1000)*'Variables Generales'!$B$7*'Variables Generales'!$B$8)/'Variables Generales'!$B$10</f>
        <v>1757100.772532189</v>
      </c>
      <c r="D26" s="6">
        <f>0.023*(C26^(0.8))*('Variables Generales'!$B$14^(0.3))</f>
        <v>3161.9947737389111</v>
      </c>
      <c r="E26" s="5">
        <f>(1/(D26*'Variables Generales'!$B$6/((A26-2*B26)*1/1000)))</f>
        <v>3.0273338440039603E-4</v>
      </c>
      <c r="F26" s="5">
        <f>((((A26-2*B26)*1/1000)*LN(A26/(A26-2*B26)))/(2*'Variables Generales'!$B$4))</f>
        <v>9.233225123571645E-2</v>
      </c>
      <c r="G26" s="5">
        <f>((A26-2*B26)/('Variables Generales'!$B$3*A26))</f>
        <v>5.8751322751322756E-2</v>
      </c>
      <c r="H26" s="5">
        <f t="shared" si="2"/>
        <v>0.1513863073714396</v>
      </c>
      <c r="I26" s="6">
        <f>(PI()*'Variables Generales'!$B$11*((A26-2*B26)*1/1000)*('Variables Generales'!$B$13-'Variables Generales'!$B$12))/H26</f>
        <v>8641.1988221966894</v>
      </c>
      <c r="J26" s="7">
        <f>(PI()*(((A26-2*B26)/2)*1/1000)^2)*'Variables Generales'!$B$7*'Variables Generales'!$B$8</f>
        <v>357.04415282401447</v>
      </c>
      <c r="K26" s="6">
        <f>IF('Variables Generales'!$B$13-(I26/(J26*'Variables Generales'!$B$9))&lt;'Variables Generales'!$B$12,'Variables Generales'!$B$12,'Variables Generales'!$B$13-(I26/(J26*'Variables Generales'!$B$9)))</f>
        <v>69.99421833600762</v>
      </c>
      <c r="L26" s="10">
        <f>'Variables Generales'!$B$13-K26</f>
        <v>5.7816639923800039E-3</v>
      </c>
      <c r="M26" s="2">
        <f>L26/'Variables Generales'!$B$13*100</f>
        <v>8.2595199891142904E-3</v>
      </c>
      <c r="O26" s="4">
        <v>630</v>
      </c>
      <c r="P26" s="6">
        <v>57.2</v>
      </c>
      <c r="Q26" s="6">
        <f>(((O26-2*P26)*1/1000)*'Variables Generales'!$B$7*'Variables Generales'!$B$8)/'Variables Generales'!$B$10</f>
        <v>1631774.4206008585</v>
      </c>
      <c r="R26" s="6">
        <f>0.023*(Q26^(0.8))*('Variables Generales'!$B$14^(0.3))</f>
        <v>2980.2445933363761</v>
      </c>
      <c r="S26" s="5">
        <f>(1/(R26*'Variables Generales'!$B$6/((O26-2*P26)*1/1000)))</f>
        <v>2.9828609343979549E-4</v>
      </c>
      <c r="T26" s="5">
        <f>((((O26-2*P26)*1/1000)*LN(O26/(O26-2*P26)))/(2*'Variables Generales'!$B$4))</f>
        <v>0.1359478098869388</v>
      </c>
      <c r="U26" s="5">
        <f>((O26-2*P26)/('Variables Generales'!$B$3*O26))</f>
        <v>5.456084656084656E-2</v>
      </c>
      <c r="V26" s="5">
        <f t="shared" si="3"/>
        <v>0.19080694254122516</v>
      </c>
      <c r="W26" s="6">
        <f>(PI()*'Variables Generales'!$B$11*((O26-2*P26)*1/1000)*('Variables Generales'!$B$13-'Variables Generales'!$B$12))/V26</f>
        <v>6366.9270256279879</v>
      </c>
      <c r="X26" s="7">
        <f>(PI()*(((O26-2*P26)/2)*1/1000)^2)*'Variables Generales'!$B$7*'Variables Generales'!$B$8</f>
        <v>307.92774929838589</v>
      </c>
      <c r="Y26" s="6">
        <f>IF('Variables Generales'!$B$13-(W26/(X26*'Variables Generales'!$B$9))&lt;'Variables Generales'!$B$12,'Variables Generales'!$B$12,'Variables Generales'!$B$13-(W26/(X26*'Variables Generales'!$B$9)))</f>
        <v>69.995060513297972</v>
      </c>
      <c r="Z26" s="10">
        <f>'Variables Generales'!$B$13-Y26</f>
        <v>4.9394867020282618E-3</v>
      </c>
      <c r="AA26" s="2">
        <f>Z26/'Variables Generales'!$B$13*100</f>
        <v>7.056409574326088E-3</v>
      </c>
      <c r="AC26" s="4">
        <v>630</v>
      </c>
      <c r="AD26" s="4" t="s">
        <v>32</v>
      </c>
      <c r="AE26" s="4" t="s">
        <v>32</v>
      </c>
      <c r="AF26" s="4" t="s">
        <v>32</v>
      </c>
      <c r="AG26" s="5" t="s">
        <v>32</v>
      </c>
      <c r="AH26" s="5" t="s">
        <v>32</v>
      </c>
      <c r="AI26" s="5" t="s">
        <v>32</v>
      </c>
      <c r="AJ26" s="5" t="s">
        <v>32</v>
      </c>
      <c r="AK26" s="6" t="s">
        <v>32</v>
      </c>
      <c r="AL26" s="7" t="s">
        <v>32</v>
      </c>
      <c r="AM26" s="6" t="s">
        <v>32</v>
      </c>
      <c r="AN26" s="12" t="s">
        <v>32</v>
      </c>
      <c r="AO26" s="6" t="s">
        <v>32</v>
      </c>
    </row>
    <row r="27" spans="1:41" x14ac:dyDescent="0.25">
      <c r="A27" s="4">
        <v>710</v>
      </c>
      <c r="B27" s="6">
        <v>42.1</v>
      </c>
      <c r="C27" s="6">
        <f>(((A27-2*B27)*1/1000)*'Variables Generales'!$B$7*'Variables Generales'!$B$8)/'Variables Generales'!$B$10</f>
        <v>1980536.1373390555</v>
      </c>
      <c r="D27" s="6">
        <f>0.023*(C27^(0.8))*('Variables Generales'!$B$14^(0.3))</f>
        <v>3479.7659075753295</v>
      </c>
      <c r="E27" s="5">
        <f>(1/(D27*'Variables Generales'!$B$6/((A27-2*B27)*1/1000)))</f>
        <v>3.1006842008898035E-4</v>
      </c>
      <c r="F27" s="5">
        <f>((((A27-2*B27)*1/1000)*LN(A27/(A27-2*B27)))/(2*'Variables Generales'!$B$4))</f>
        <v>0.10394384744921389</v>
      </c>
      <c r="G27" s="5">
        <f>((A27-2*B27)/('Variables Generales'!$B$3*A27))</f>
        <v>5.8760563380281683E-2</v>
      </c>
      <c r="H27" s="5">
        <f t="shared" si="2"/>
        <v>0.16301447924958457</v>
      </c>
      <c r="I27" s="6">
        <f>(PI()*'Variables Generales'!$B$11*((A27-2*B27)*1/1000)*('Variables Generales'!$B$13-'Variables Generales'!$B$12))/H27</f>
        <v>9045.2487334257876</v>
      </c>
      <c r="J27" s="7">
        <f>(PI()*(((A27-2*B27)/2)*1/1000)^2)*'Variables Generales'!$B$7*'Variables Generales'!$B$8</f>
        <v>453.62201972146249</v>
      </c>
      <c r="K27" s="6">
        <f>IF('Variables Generales'!$B$13-(I27/(J27*'Variables Generales'!$B$9))&lt;'Variables Generales'!$B$12,'Variables Generales'!$B$12,'Variables Generales'!$B$13-(I27/(J27*'Variables Generales'!$B$9)))</f>
        <v>69.995236489114347</v>
      </c>
      <c r="L27" s="10">
        <f>'Variables Generales'!$B$13-K27</f>
        <v>4.7635108856525221E-3</v>
      </c>
      <c r="M27" s="2">
        <f>L27/'Variables Generales'!$B$13*100</f>
        <v>6.8050155509321742E-3</v>
      </c>
      <c r="O27" s="4">
        <v>710</v>
      </c>
      <c r="P27" s="4" t="s">
        <v>32</v>
      </c>
      <c r="Q27" s="4"/>
      <c r="R27" s="4"/>
      <c r="S27" s="4" t="s">
        <v>32</v>
      </c>
      <c r="T27" s="4" t="s">
        <v>32</v>
      </c>
      <c r="U27" s="4" t="s">
        <v>32</v>
      </c>
      <c r="V27" s="4" t="s">
        <v>32</v>
      </c>
      <c r="W27" s="4" t="s">
        <v>32</v>
      </c>
      <c r="X27" s="4" t="s">
        <v>32</v>
      </c>
      <c r="Y27" s="4" t="s">
        <v>32</v>
      </c>
      <c r="Z27" s="13" t="s">
        <v>32</v>
      </c>
      <c r="AA27" s="4" t="s">
        <v>32</v>
      </c>
      <c r="AC27" s="4">
        <v>710</v>
      </c>
      <c r="AD27" s="4" t="s">
        <v>32</v>
      </c>
      <c r="AE27" s="4" t="s">
        <v>32</v>
      </c>
      <c r="AF27" s="4" t="s">
        <v>32</v>
      </c>
      <c r="AG27" s="5" t="s">
        <v>32</v>
      </c>
      <c r="AH27" s="5" t="s">
        <v>32</v>
      </c>
      <c r="AI27" s="5" t="s">
        <v>32</v>
      </c>
      <c r="AJ27" s="5" t="s">
        <v>32</v>
      </c>
      <c r="AK27" s="6" t="s">
        <v>32</v>
      </c>
      <c r="AL27" s="6" t="s">
        <v>32</v>
      </c>
      <c r="AM27" s="6" t="s">
        <v>32</v>
      </c>
      <c r="AN27" s="12" t="s">
        <v>32</v>
      </c>
      <c r="AO27" s="6" t="s">
        <v>32</v>
      </c>
    </row>
    <row r="28" spans="1:41" x14ac:dyDescent="0.25">
      <c r="A28" s="4">
        <v>800</v>
      </c>
      <c r="B28" s="6">
        <v>47.4</v>
      </c>
      <c r="C28" s="6">
        <f>(((A28-2*B28)*1/1000)*'Variables Generales'!$B$7*'Variables Generales'!$B$8)/'Variables Generales'!$B$10</f>
        <v>2231821.8025751077</v>
      </c>
      <c r="D28" s="6">
        <f>0.023*(C28^(0.8))*('Variables Generales'!$B$14^(0.3))</f>
        <v>3828.7007620248328</v>
      </c>
      <c r="E28" s="5">
        <f>(1/(D28*'Variables Generales'!$B$6/((A28-2*B28)*1/1000)))</f>
        <v>3.1756518582624904E-4</v>
      </c>
      <c r="F28" s="5">
        <f>((((A28-2*B28)*1/1000)*LN(A28/(A28-2*B28)))/(2*'Variables Generales'!$B$4))</f>
        <v>0.11703562031855046</v>
      </c>
      <c r="G28" s="5">
        <f>((A28-2*B28)/('Variables Generales'!$B$3*A28))</f>
        <v>5.8766666666666668E-2</v>
      </c>
      <c r="H28" s="5">
        <f t="shared" si="2"/>
        <v>0.17611985217104337</v>
      </c>
      <c r="I28" s="6">
        <f>(PI()*'Variables Generales'!$B$11*((A28-2*B28)*1/1000)*('Variables Generales'!$B$13-'Variables Generales'!$B$12))/H28</f>
        <v>9434.4182895971699</v>
      </c>
      <c r="J28" s="7">
        <f>(PI()*(((A28-2*B28)/2)*1/1000)^2)*'Variables Generales'!$B$7*'Variables Generales'!$B$8</f>
        <v>576.03333608724449</v>
      </c>
      <c r="K28" s="6">
        <f>IF('Variables Generales'!$B$13-(I28/(J28*'Variables Generales'!$B$9))&lt;'Variables Generales'!$B$12,'Variables Generales'!$B$12,'Variables Generales'!$B$13-(I28/(J28*'Variables Generales'!$B$9)))</f>
        <v>69.996087374456351</v>
      </c>
      <c r="L28" s="10">
        <f>'Variables Generales'!$B$13-K28</f>
        <v>3.9126255436485735E-3</v>
      </c>
      <c r="M28" s="2">
        <f>L28/'Variables Generales'!$B$13*100</f>
        <v>5.5894650623551055E-3</v>
      </c>
      <c r="O28" s="4">
        <v>800</v>
      </c>
      <c r="P28" s="4" t="s">
        <v>32</v>
      </c>
      <c r="Q28" s="4"/>
      <c r="R28" s="4"/>
      <c r="S28" s="4" t="s">
        <v>32</v>
      </c>
      <c r="T28" s="4" t="s">
        <v>32</v>
      </c>
      <c r="U28" s="4" t="s">
        <v>32</v>
      </c>
      <c r="V28" s="4" t="s">
        <v>32</v>
      </c>
      <c r="W28" s="4" t="s">
        <v>32</v>
      </c>
      <c r="X28" s="4" t="s">
        <v>32</v>
      </c>
      <c r="Y28" s="4" t="s">
        <v>32</v>
      </c>
      <c r="Z28" s="13" t="s">
        <v>32</v>
      </c>
      <c r="AA28" s="4" t="s">
        <v>32</v>
      </c>
      <c r="AC28" s="4">
        <v>800</v>
      </c>
      <c r="AD28" s="4" t="s">
        <v>32</v>
      </c>
      <c r="AE28" s="4" t="s">
        <v>32</v>
      </c>
      <c r="AF28" s="4" t="s">
        <v>32</v>
      </c>
      <c r="AG28" s="5" t="s">
        <v>32</v>
      </c>
      <c r="AH28" s="5" t="s">
        <v>32</v>
      </c>
      <c r="AI28" s="5" t="s">
        <v>32</v>
      </c>
      <c r="AJ28" s="5" t="s">
        <v>32</v>
      </c>
      <c r="AK28" s="6" t="s">
        <v>32</v>
      </c>
      <c r="AL28" s="6" t="s">
        <v>32</v>
      </c>
      <c r="AM28" s="6" t="s">
        <v>32</v>
      </c>
      <c r="AN28" s="12" t="s">
        <v>32</v>
      </c>
      <c r="AO28" s="6" t="s">
        <v>32</v>
      </c>
    </row>
    <row r="29" spans="1:41" x14ac:dyDescent="0.25">
      <c r="A29" s="4">
        <v>900</v>
      </c>
      <c r="B29" s="6">
        <v>53.3</v>
      </c>
      <c r="C29" s="6">
        <f>(((A29-2*B29)*1/1000)*'Variables Generales'!$B$7*'Variables Generales'!$B$8)/'Variables Generales'!$B$10</f>
        <v>2510957.7682403438</v>
      </c>
      <c r="D29" s="6">
        <f>0.023*(C29^(0.8))*('Variables Generales'!$B$14^(0.3))</f>
        <v>4207.2211276397184</v>
      </c>
      <c r="E29" s="5">
        <f>(1/(D29*'Variables Generales'!$B$6/((A29-2*B29)*1/1000)))</f>
        <v>3.2513884889387261E-4</v>
      </c>
      <c r="F29" s="5">
        <f>((((A29-2*B29)*1/1000)*LN(A29/(A29-2*B29)))/(2*'Variables Generales'!$B$4))</f>
        <v>0.13160757935612344</v>
      </c>
      <c r="G29" s="5">
        <f>((A29-2*B29)/('Variables Generales'!$B$3*A29))</f>
        <v>5.8770370370370369E-2</v>
      </c>
      <c r="H29" s="5">
        <f t="shared" si="2"/>
        <v>0.19070308857538767</v>
      </c>
      <c r="I29" s="6">
        <f>(PI()*'Variables Generales'!$B$11*((A29-2*B29)*1/1000)*('Variables Generales'!$B$13-'Variables Generales'!$B$12))/H29</f>
        <v>9802.6975990984211</v>
      </c>
      <c r="J29" s="7">
        <f>(PI()*(((A29-2*B29)/2)*1/1000)^2)*'Variables Generales'!$B$7*'Variables Generales'!$B$8</f>
        <v>729.13408802512629</v>
      </c>
      <c r="K29" s="6">
        <f>IF('Variables Generales'!$B$13-(I29/(J29*'Variables Generales'!$B$9))&lt;'Variables Generales'!$B$12,'Variables Generales'!$B$12,'Variables Generales'!$B$13-(I29/(J29*'Variables Generales'!$B$9)))</f>
        <v>69.996788270366423</v>
      </c>
      <c r="L29" s="10">
        <f>'Variables Generales'!$B$13-K29</f>
        <v>3.2117296335769652E-3</v>
      </c>
      <c r="M29" s="2">
        <f>L29/'Variables Generales'!$B$13*100</f>
        <v>4.5881851908242356E-3</v>
      </c>
      <c r="O29" s="4">
        <v>900</v>
      </c>
      <c r="P29" s="4" t="s">
        <v>32</v>
      </c>
      <c r="Q29" s="4"/>
      <c r="R29" s="4"/>
      <c r="S29" s="4" t="s">
        <v>32</v>
      </c>
      <c r="T29" s="4" t="s">
        <v>32</v>
      </c>
      <c r="U29" s="4" t="s">
        <v>32</v>
      </c>
      <c r="V29" s="4" t="s">
        <v>32</v>
      </c>
      <c r="W29" s="4" t="s">
        <v>32</v>
      </c>
      <c r="X29" s="4" t="s">
        <v>32</v>
      </c>
      <c r="Y29" s="4" t="s">
        <v>32</v>
      </c>
      <c r="Z29" s="13" t="s">
        <v>32</v>
      </c>
      <c r="AA29" s="4" t="s">
        <v>32</v>
      </c>
      <c r="AC29" s="4">
        <v>900</v>
      </c>
      <c r="AD29" s="4" t="s">
        <v>32</v>
      </c>
      <c r="AE29" s="4" t="s">
        <v>32</v>
      </c>
      <c r="AF29" s="4" t="s">
        <v>32</v>
      </c>
      <c r="AG29" s="5" t="s">
        <v>32</v>
      </c>
      <c r="AH29" s="5" t="s">
        <v>32</v>
      </c>
      <c r="AI29" s="5" t="s">
        <v>32</v>
      </c>
      <c r="AJ29" s="5" t="s">
        <v>32</v>
      </c>
      <c r="AK29" s="6" t="s">
        <v>32</v>
      </c>
      <c r="AL29" s="6" t="s">
        <v>32</v>
      </c>
      <c r="AM29" s="6" t="s">
        <v>32</v>
      </c>
      <c r="AN29" s="12" t="s">
        <v>32</v>
      </c>
      <c r="AO29" s="6" t="s">
        <v>32</v>
      </c>
    </row>
    <row r="30" spans="1:41" x14ac:dyDescent="0.25">
      <c r="A30" s="4">
        <v>1000</v>
      </c>
      <c r="B30" s="6">
        <v>59.3</v>
      </c>
      <c r="C30" s="6">
        <f>(((A30-2*B30)*1/1000)*'Variables Generales'!$B$7*'Variables Generales'!$B$8)/'Variables Generales'!$B$10</f>
        <v>2789460.7725321888</v>
      </c>
      <c r="D30" s="6">
        <f>0.023*(C30^(0.8))*('Variables Generales'!$B$14^(0.3))</f>
        <v>4576.5690447185198</v>
      </c>
      <c r="E30" s="5">
        <f>(1/(D30*'Variables Generales'!$B$6/((A30-2*B30)*1/1000)))</f>
        <v>3.3205118453692175E-4</v>
      </c>
      <c r="F30" s="5">
        <f>((((A30-2*B30)*1/1000)*LN(A30/(A30-2*B30)))/(2*'Variables Generales'!$B$4))</f>
        <v>0.1464095007928215</v>
      </c>
      <c r="G30" s="5">
        <f>((A30-2*B30)/('Variables Generales'!$B$3*A30))</f>
        <v>5.876E-2</v>
      </c>
      <c r="H30" s="5">
        <f t="shared" si="2"/>
        <v>0.20550155197735842</v>
      </c>
      <c r="I30" s="6">
        <f>(PI()*'Variables Generales'!$B$11*((A30-2*B30)*1/1000)*('Variables Generales'!$B$13-'Variables Generales'!$B$12))/H30</f>
        <v>10105.762237184188</v>
      </c>
      <c r="J30" s="7">
        <f>(PI()*(((A30-2*B30)/2)*1/1000)^2)*'Variables Generales'!$B$7*'Variables Generales'!$B$8</f>
        <v>899.8478900106054</v>
      </c>
      <c r="K30" s="6">
        <f>IF('Variables Generales'!$B$13-(I30/(J30*'Variables Generales'!$B$9))&lt;'Variables Generales'!$B$12,'Variables Generales'!$B$12,'Variables Generales'!$B$13-(I30/(J30*'Variables Generales'!$B$9)))</f>
        <v>69.997317123079071</v>
      </c>
      <c r="L30" s="10">
        <f>'Variables Generales'!$B$13-K30</f>
        <v>2.6828769209288339E-3</v>
      </c>
      <c r="M30" s="2">
        <f>L30/'Variables Generales'!$B$13*100</f>
        <v>3.8326813156126199E-3</v>
      </c>
      <c r="O30" s="4">
        <v>1000</v>
      </c>
      <c r="P30" s="4" t="s">
        <v>32</v>
      </c>
      <c r="Q30" s="4"/>
      <c r="R30" s="4"/>
      <c r="S30" s="4" t="s">
        <v>32</v>
      </c>
      <c r="T30" s="4" t="s">
        <v>32</v>
      </c>
      <c r="U30" s="4" t="s">
        <v>32</v>
      </c>
      <c r="V30" s="4" t="s">
        <v>32</v>
      </c>
      <c r="W30" s="4" t="s">
        <v>32</v>
      </c>
      <c r="X30" s="4" t="s">
        <v>32</v>
      </c>
      <c r="Y30" s="4" t="s">
        <v>32</v>
      </c>
      <c r="Z30" s="13" t="s">
        <v>32</v>
      </c>
      <c r="AA30" s="4" t="s">
        <v>32</v>
      </c>
      <c r="AC30" s="4">
        <v>1000</v>
      </c>
      <c r="AD30" s="4" t="s">
        <v>32</v>
      </c>
      <c r="AE30" s="4" t="s">
        <v>32</v>
      </c>
      <c r="AF30" s="4" t="s">
        <v>32</v>
      </c>
      <c r="AG30" s="4" t="s">
        <v>32</v>
      </c>
      <c r="AH30" s="4" t="s">
        <v>32</v>
      </c>
      <c r="AI30" s="4" t="s">
        <v>32</v>
      </c>
      <c r="AJ30" s="4" t="s">
        <v>32</v>
      </c>
      <c r="AK30" s="6" t="s">
        <v>32</v>
      </c>
      <c r="AL30" s="6" t="s">
        <v>32</v>
      </c>
      <c r="AM30" s="6" t="s">
        <v>32</v>
      </c>
      <c r="AN30" s="12" t="s">
        <v>32</v>
      </c>
      <c r="AO30" s="6" t="s">
        <v>32</v>
      </c>
    </row>
  </sheetData>
  <mergeCells count="3">
    <mergeCell ref="A1:M1"/>
    <mergeCell ref="O1:AA1"/>
    <mergeCell ref="AC1:A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B036-2C7C-4E30-A299-F803E7850078}">
  <dimension ref="A1:AR19"/>
  <sheetViews>
    <sheetView topLeftCell="D1" zoomScale="80" zoomScaleNormal="80" workbookViewId="0">
      <selection activeCell="AQ4" sqref="AQ4"/>
    </sheetView>
  </sheetViews>
  <sheetFormatPr baseColWidth="10" defaultRowHeight="15" x14ac:dyDescent="0.25"/>
  <cols>
    <col min="1" max="5" width="15.5703125" customWidth="1"/>
    <col min="6" max="10" width="15.5703125" hidden="1" customWidth="1"/>
    <col min="11" max="11" width="15" bestFit="1" customWidth="1"/>
    <col min="12" max="12" width="12.28515625" bestFit="1" customWidth="1"/>
    <col min="13" max="13" width="15.5703125" customWidth="1"/>
    <col min="14" max="14" width="15.5703125" hidden="1" customWidth="1"/>
    <col min="15" max="15" width="5.85546875" customWidth="1"/>
    <col min="16" max="18" width="15.5703125" customWidth="1"/>
    <col min="19" max="26" width="15.5703125" hidden="1" customWidth="1"/>
    <col min="27" max="27" width="12" customWidth="1"/>
    <col min="28" max="28" width="15.5703125" customWidth="1"/>
    <col min="29" max="29" width="15.5703125" hidden="1" customWidth="1"/>
    <col min="30" max="30" width="4.85546875" customWidth="1"/>
    <col min="31" max="33" width="15.5703125" customWidth="1"/>
    <col min="34" max="41" width="15.5703125" hidden="1" customWidth="1"/>
    <col min="42" max="42" width="13.42578125" customWidth="1"/>
    <col min="43" max="43" width="15.5703125" customWidth="1"/>
    <col min="44" max="44" width="15.5703125" hidden="1" customWidth="1"/>
  </cols>
  <sheetData>
    <row r="1" spans="1:44" ht="26.25" x14ac:dyDescent="0.4">
      <c r="A1" s="15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P1" s="15" t="s">
        <v>60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7"/>
      <c r="AE1" s="15" t="s">
        <v>61</v>
      </c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7"/>
    </row>
    <row r="2" spans="1:44" ht="50.1" customHeight="1" x14ac:dyDescent="0.25">
      <c r="A2" s="8" t="s">
        <v>40</v>
      </c>
      <c r="B2" s="8" t="s">
        <v>59</v>
      </c>
      <c r="C2" s="8" t="s">
        <v>58</v>
      </c>
      <c r="D2" s="8" t="s">
        <v>51</v>
      </c>
      <c r="E2" s="8" t="s">
        <v>52</v>
      </c>
      <c r="F2" s="8" t="s">
        <v>36</v>
      </c>
      <c r="G2" s="8" t="s">
        <v>37</v>
      </c>
      <c r="H2" s="8" t="s">
        <v>38</v>
      </c>
      <c r="I2" s="8" t="s">
        <v>39</v>
      </c>
      <c r="J2" s="8" t="s">
        <v>34</v>
      </c>
      <c r="K2" s="8" t="s">
        <v>35</v>
      </c>
      <c r="L2" s="8" t="s">
        <v>41</v>
      </c>
      <c r="M2" s="11" t="s">
        <v>42</v>
      </c>
      <c r="N2" s="8" t="s">
        <v>43</v>
      </c>
      <c r="P2" s="8" t="s">
        <v>40</v>
      </c>
      <c r="Q2" s="8" t="s">
        <v>59</v>
      </c>
      <c r="R2" s="8" t="s">
        <v>58</v>
      </c>
      <c r="S2" s="8" t="s">
        <v>51</v>
      </c>
      <c r="T2" s="8" t="s">
        <v>52</v>
      </c>
      <c r="U2" s="8" t="s">
        <v>36</v>
      </c>
      <c r="V2" s="8" t="s">
        <v>37</v>
      </c>
      <c r="W2" s="8" t="s">
        <v>38</v>
      </c>
      <c r="X2" s="8" t="s">
        <v>39</v>
      </c>
      <c r="Y2" s="8" t="s">
        <v>34</v>
      </c>
      <c r="Z2" s="8" t="s">
        <v>35</v>
      </c>
      <c r="AA2" s="8" t="s">
        <v>41</v>
      </c>
      <c r="AB2" s="11" t="s">
        <v>42</v>
      </c>
      <c r="AC2" s="8" t="s">
        <v>43</v>
      </c>
      <c r="AE2" s="8" t="s">
        <v>40</v>
      </c>
      <c r="AF2" s="8" t="s">
        <v>59</v>
      </c>
      <c r="AG2" s="8" t="s">
        <v>58</v>
      </c>
      <c r="AH2" s="8" t="s">
        <v>51</v>
      </c>
      <c r="AI2" s="8" t="s">
        <v>52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34</v>
      </c>
      <c r="AO2" s="8" t="s">
        <v>35</v>
      </c>
      <c r="AP2" s="8" t="s">
        <v>41</v>
      </c>
      <c r="AQ2" s="11" t="s">
        <v>42</v>
      </c>
      <c r="AR2" s="8" t="s">
        <v>43</v>
      </c>
    </row>
    <row r="3" spans="1:44" x14ac:dyDescent="0.25">
      <c r="A3" s="4">
        <v>16</v>
      </c>
      <c r="B3" s="4">
        <v>16.3</v>
      </c>
      <c r="C3" s="6" t="s">
        <v>32</v>
      </c>
      <c r="D3" s="6" t="s">
        <v>32</v>
      </c>
      <c r="E3" s="6" t="s">
        <v>32</v>
      </c>
      <c r="F3" s="5" t="s">
        <v>32</v>
      </c>
      <c r="G3" s="5" t="s">
        <v>32</v>
      </c>
      <c r="H3" s="5" t="s">
        <v>32</v>
      </c>
      <c r="I3" s="5" t="s">
        <v>32</v>
      </c>
      <c r="J3" s="6" t="s">
        <v>32</v>
      </c>
      <c r="K3" s="7" t="s">
        <v>32</v>
      </c>
      <c r="L3" s="6" t="s">
        <v>32</v>
      </c>
      <c r="M3" s="10" t="s">
        <v>32</v>
      </c>
      <c r="N3" s="2" t="s">
        <v>32</v>
      </c>
      <c r="P3" s="4">
        <v>16</v>
      </c>
      <c r="Q3" s="4">
        <v>16.2</v>
      </c>
      <c r="R3" s="6">
        <v>2.2000000000000002</v>
      </c>
      <c r="S3" s="6">
        <f>(((Q3-2*R3)*1/1000)*'Variables Generales'!$B$7*'Variables Generales'!$B$8)/'Variables Generales'!$B$10</f>
        <v>37344.721030042921</v>
      </c>
      <c r="T3" s="6">
        <f>0.023*(S3^(0.8))*('Variables Generales'!$B$14^(0.3))</f>
        <v>145.18013224460674</v>
      </c>
      <c r="U3" s="5">
        <f>(1/(T3*'Variables Generales'!$B$6/((Q3-2*R3)*1/1000)))</f>
        <v>1.4013506718625187E-4</v>
      </c>
      <c r="V3" s="5">
        <f>((((Q3-2*R3)*1/1000)*LN(Q3/(Q3-2*R3)))/(2*'Variables Generales'!$B$5))</f>
        <v>7.7907462230151856E-3</v>
      </c>
      <c r="W3" s="5">
        <f>((Q3-2*R3)/('Variables Generales'!$B$3*Q3))</f>
        <v>4.8559670781893001E-2</v>
      </c>
      <c r="X3" s="5">
        <f t="shared" ref="X3:X5" si="0">U3+V3+W3</f>
        <v>5.6490552072094441E-2</v>
      </c>
      <c r="Y3" s="6">
        <f>(PI()*'Variables Generales'!$B$11*((Q3-2*R3)*1/1000)*('Variables Generales'!$B$13-'Variables Generales'!$B$12))/X3</f>
        <v>492.17247777622651</v>
      </c>
      <c r="Z3" s="7">
        <f>(PI()*(((Q3-2*R3)/2)*1/1000)^2)*'Variables Generales'!$B$7*'Variables Generales'!$B$8</f>
        <v>0.16128241763235024</v>
      </c>
      <c r="AA3" s="6">
        <f>IF('Variables Generales'!$B$13-(Y3/(Z3*'Variables Generales'!$B$9))&lt;'Variables Generales'!$B$12,'Variables Generales'!$B$12,'Variables Generales'!$B$13-(Y3/(Z3*'Variables Generales'!$B$9)))</f>
        <v>69.270994045836261</v>
      </c>
      <c r="AB3" s="10">
        <f>'Variables Generales'!$B$13-AA3</f>
        <v>0.72900595416373903</v>
      </c>
      <c r="AC3" s="2">
        <f>AB3/'Variables Generales'!$B$13*100</f>
        <v>1.04143707737677</v>
      </c>
      <c r="AE3" s="4">
        <v>16</v>
      </c>
      <c r="AF3" s="4">
        <v>16.2</v>
      </c>
      <c r="AG3" s="6">
        <v>2.7</v>
      </c>
      <c r="AH3" s="6">
        <f>(((AF3-2*AG3)*1/1000)*'Variables Generales'!$B$7*'Variables Generales'!$B$8)/'Variables Generales'!$B$10</f>
        <v>34179.914163090129</v>
      </c>
      <c r="AI3" s="6">
        <f>0.023*(AH3^(0.8))*('Variables Generales'!$B$14^(0.3))</f>
        <v>135.25103157698973</v>
      </c>
      <c r="AJ3" s="5">
        <f>(1/(AI3*'Variables Generales'!$B$6/((AF3-2*AG3)*1/1000)))</f>
        <v>1.3767502870817551E-4</v>
      </c>
      <c r="AK3" s="5">
        <f>((((AF3-2*AG3)*1/1000)*LN(AF3/(AF3-2*AG3)))/(2*'Variables Generales'!$B$5))</f>
        <v>9.122964932433697E-3</v>
      </c>
      <c r="AL3" s="5">
        <f>((AF3-2*AG3)/('Variables Generales'!$B$3*AF3))</f>
        <v>4.4444444444444439E-2</v>
      </c>
      <c r="AM3" s="5">
        <f t="shared" ref="AM3:AM5" si="1">AJ3+AK3+AL3</f>
        <v>5.3705084405586315E-2</v>
      </c>
      <c r="AN3" s="6">
        <f>(PI()*'Variables Generales'!$B$11*((AF3-2*AG3)*1/1000)*('Variables Generales'!$B$13-'Variables Generales'!$B$12))/AM3</f>
        <v>473.82665488242628</v>
      </c>
      <c r="AO3" s="7">
        <f>(PI()*(((AF3-2*AG3)/2)*1/1000)^2)*'Variables Generales'!$B$7*'Variables Generales'!$B$8</f>
        <v>0.13510471985519484</v>
      </c>
      <c r="AP3" s="6">
        <f>IF('Variables Generales'!$B$13-(AN3/(AO3*'Variables Generales'!$B$9))&lt;'Variables Generales'!$B$12,'Variables Generales'!$B$12,'Variables Generales'!$B$13-(AN3/(AO3*'Variables Generales'!$B$9)))</f>
        <v>69.162181891690153</v>
      </c>
      <c r="AQ3" s="10">
        <f>'Variables Generales'!$B$13-AP3</f>
        <v>0.83781810830984682</v>
      </c>
      <c r="AR3" s="2">
        <f>AQ3/'Variables Generales'!$B$13*100</f>
        <v>1.1968830118712097</v>
      </c>
    </row>
    <row r="4" spans="1:44" x14ac:dyDescent="0.25">
      <c r="A4" s="4">
        <v>20</v>
      </c>
      <c r="B4" s="4">
        <v>20.3</v>
      </c>
      <c r="C4" s="6">
        <v>2</v>
      </c>
      <c r="D4" s="6">
        <f>(((B4-2*C4)*1/1000)*'Variables Generales'!$B$7*'Variables Generales'!$B$8)/'Variables Generales'!$B$10</f>
        <v>51586.351931330479</v>
      </c>
      <c r="E4" s="6">
        <f>0.023*(D4^(0.8))*('Variables Generales'!$B$14^(0.3))</f>
        <v>187.9973230870969</v>
      </c>
      <c r="F4" s="5">
        <f>(1/(E4*'Variables Generales'!$B$6/((B4-2*C4)*1/1000)))</f>
        <v>1.4948855555162391E-4</v>
      </c>
      <c r="G4" s="5">
        <f>((((B4-2*C4)*1/1000)*LN(B4/(B4-2*C4)))/(2*'Variables Generales'!$B$5))</f>
        <v>7.4523524692310565E-3</v>
      </c>
      <c r="H4" s="5">
        <f>((B4-2*C4)/('Variables Generales'!$B$3*B4))</f>
        <v>5.3530377668308704E-2</v>
      </c>
      <c r="I4" s="5">
        <f t="shared" ref="I4:I5" si="2">F4+G4+H4</f>
        <v>6.1132218693091385E-2</v>
      </c>
      <c r="J4" s="6">
        <f>(PI()*'Variables Generales'!$B$11*((B4-2*C4)*1/1000)*('Variables Generales'!$B$13-'Variables Generales'!$B$12))/I4</f>
        <v>628.24433680296829</v>
      </c>
      <c r="K4" s="7">
        <f>(PI()*(((B4-2*C4)/2)*1/1000)^2)*'Variables Generales'!$B$7*'Variables Generales'!$B$8</f>
        <v>0.30775011161116883</v>
      </c>
      <c r="L4" s="6">
        <f>IF('Variables Generales'!$B$13-(J4/(K4*'Variables Generales'!$B$9))&lt;'Variables Generales'!$B$12,'Variables Generales'!$B$12,'Variables Generales'!$B$13-(J4/(K4*'Variables Generales'!$B$9)))</f>
        <v>69.512324273858013</v>
      </c>
      <c r="M4" s="10">
        <f>'Variables Generales'!$B$13-L4</f>
        <v>0.48767572614198684</v>
      </c>
      <c r="N4" s="2">
        <f>M4/'Variables Generales'!$B$13*100</f>
        <v>0.69667960877426693</v>
      </c>
      <c r="P4" s="4">
        <v>20</v>
      </c>
      <c r="Q4" s="4">
        <v>20.2</v>
      </c>
      <c r="R4" s="6">
        <v>2.8</v>
      </c>
      <c r="S4" s="6">
        <f>(((Q4-2*R4)*1/1000)*'Variables Generales'!$B$7*'Variables Generales'!$B$8)/'Variables Generales'!$B$10</f>
        <v>46206.180257510729</v>
      </c>
      <c r="T4" s="6">
        <f>0.023*(S4^(0.8))*('Variables Generales'!$B$14^(0.3))</f>
        <v>172.14081961731193</v>
      </c>
      <c r="U4" s="5">
        <f>(1/(T4*'Variables Generales'!$B$6/((Q4-2*R4)*1/1000)))</f>
        <v>1.4623152050201985E-4</v>
      </c>
      <c r="V4" s="5">
        <f>((((Q4-2*R4)*1/1000)*LN(Q4/(Q4-2*R4)))/(2*'Variables Generales'!$B$5))</f>
        <v>9.8751077189914108E-3</v>
      </c>
      <c r="W4" s="5">
        <f>((Q4-2*R4)/('Variables Generales'!$B$3*Q4))</f>
        <v>4.8184818481848184E-2</v>
      </c>
      <c r="X4" s="5">
        <f t="shared" si="0"/>
        <v>5.8206157721341613E-2</v>
      </c>
      <c r="Y4" s="6">
        <f>(PI()*'Variables Generales'!$B$11*((Q4-2*R4)*1/1000)*('Variables Generales'!$B$13-'Variables Generales'!$B$12))/X4</f>
        <v>591.01031408907306</v>
      </c>
      <c r="Z4" s="7">
        <f>(PI()*(((Q4-2*R4)/2)*1/1000)^2)*'Variables Generales'!$B$7*'Variables Generales'!$B$8</f>
        <v>0.24690433885745314</v>
      </c>
      <c r="AA4" s="6">
        <f>IF('Variables Generales'!$B$13-(Y4/(Z4*'Variables Generales'!$B$9))&lt;'Variables Generales'!$B$12,'Variables Generales'!$B$12,'Variables Generales'!$B$13-(Y4/(Z4*'Variables Generales'!$B$9)))</f>
        <v>69.42816976543844</v>
      </c>
      <c r="AB4" s="10">
        <f>'Variables Generales'!$B$13-AA4</f>
        <v>0.57183023456155979</v>
      </c>
      <c r="AC4" s="2">
        <f>AB4/'Variables Generales'!$B$13*100</f>
        <v>0.81690033508794258</v>
      </c>
      <c r="AE4" s="4">
        <v>20</v>
      </c>
      <c r="AF4" s="4">
        <v>20.2</v>
      </c>
      <c r="AG4" s="6">
        <v>3.4</v>
      </c>
      <c r="AH4" s="6">
        <f>(((AF4-2*AG4)*1/1000)*'Variables Generales'!$B$7*'Variables Generales'!$B$8)/'Variables Generales'!$B$10</f>
        <v>42408.412017167379</v>
      </c>
      <c r="AI4" s="6">
        <f>0.023*(AH4^(0.8))*('Variables Generales'!$B$14^(0.3))</f>
        <v>160.72573501602687</v>
      </c>
      <c r="AJ4" s="5">
        <f>(1/(AI4*'Variables Generales'!$B$6/((AF4-2*AG4)*1/1000)))</f>
        <v>1.437445488960327E-4</v>
      </c>
      <c r="AK4" s="5">
        <f>((((AF4-2*AG4)*1/1000)*LN(AF4/(AF4-2*AG4)))/(2*'Variables Generales'!$B$5))</f>
        <v>1.1457778803820692E-2</v>
      </c>
      <c r="AL4" s="5">
        <f>((AF4-2*AG4)/('Variables Generales'!$B$3*AF4))</f>
        <v>4.422442244224422E-2</v>
      </c>
      <c r="AM4" s="5">
        <f t="shared" si="1"/>
        <v>5.5825945794960946E-2</v>
      </c>
      <c r="AN4" s="6">
        <f>(PI()*'Variables Generales'!$B$11*((AF4-2*AG4)*1/1000)*('Variables Generales'!$B$13-'Variables Generales'!$B$12))/AM4</f>
        <v>565.5615094196454</v>
      </c>
      <c r="AO4" s="7">
        <f>(PI()*(((AF4-2*AG4)/2)*1/1000)^2)*'Variables Generales'!$B$7*'Variables Generales'!$B$8</f>
        <v>0.20798528375513364</v>
      </c>
      <c r="AP4" s="6">
        <f>IF('Variables Generales'!$B$13-(AN4/(AO4*'Variables Generales'!$B$9))&lt;'Variables Generales'!$B$12,'Variables Generales'!$B$12,'Variables Generales'!$B$13-(AN4/(AO4*'Variables Generales'!$B$9)))</f>
        <v>69.350397012025567</v>
      </c>
      <c r="AQ4" s="10">
        <f>'Variables Generales'!$B$13-AP4</f>
        <v>0.64960298797443272</v>
      </c>
      <c r="AR4" s="2">
        <f>AQ4/'Variables Generales'!$B$13*100</f>
        <v>0.92800426853490381</v>
      </c>
    </row>
    <row r="5" spans="1:44" x14ac:dyDescent="0.25">
      <c r="A5" s="4">
        <v>25</v>
      </c>
      <c r="B5" s="4">
        <v>25.3</v>
      </c>
      <c r="C5" s="6">
        <v>2.2999999999999998</v>
      </c>
      <c r="D5" s="6">
        <f>(((B5-2*C5)*1/1000)*'Variables Generales'!$B$7*'Variables Generales'!$B$8)/'Variables Generales'!$B$10</f>
        <v>65511.502145922757</v>
      </c>
      <c r="E5" s="6">
        <f>0.023*(D5^(0.8))*('Variables Generales'!$B$14^(0.3))</f>
        <v>227.60293504493538</v>
      </c>
      <c r="F5" s="5">
        <f>(1/(E5*'Variables Generales'!$B$6/((B5-2*C5)*1/1000)))</f>
        <v>1.5680665614161625E-4</v>
      </c>
      <c r="G5" s="5">
        <f>((((B5-2*C5)*1/1000)*LN(B5/(B5-2*C5)))/(2*'Variables Generales'!$B$5))</f>
        <v>8.6539237418052656E-3</v>
      </c>
      <c r="H5" s="5">
        <f>((B5-2*C5)/('Variables Generales'!$B$3*B5))</f>
        <v>5.454545454545455E-2</v>
      </c>
      <c r="I5" s="5">
        <f t="shared" si="2"/>
        <v>6.3356184943401436E-2</v>
      </c>
      <c r="J5" s="6">
        <f>(PI()*'Variables Generales'!$B$11*((B5-2*C5)*1/1000)*('Variables Generales'!$B$13-'Variables Generales'!$B$12))/I5</f>
        <v>769.82580296702804</v>
      </c>
      <c r="K5" s="7">
        <f>(PI()*(((B5-2*C5)/2)*1/1000)^2)*'Variables Generales'!$B$7*'Variables Generales'!$B$8</f>
        <v>0.49632220002359784</v>
      </c>
      <c r="L5" s="6">
        <f>IF('Variables Generales'!$B$13-(J5/(K5*'Variables Generales'!$B$9))&lt;'Variables Generales'!$B$12,'Variables Generales'!$B$12,'Variables Generales'!$B$13-(J5/(K5*'Variables Generales'!$B$9)))</f>
        <v>69.629464742686224</v>
      </c>
      <c r="M5" s="10">
        <f>'Variables Generales'!$B$13-L5</f>
        <v>0.3705352573137759</v>
      </c>
      <c r="N5" s="2">
        <f>M5/'Variables Generales'!$B$13*100</f>
        <v>0.52933608187682268</v>
      </c>
      <c r="P5" s="4">
        <v>25</v>
      </c>
      <c r="Q5" s="4">
        <v>25.2</v>
      </c>
      <c r="R5" s="6">
        <v>3.5</v>
      </c>
      <c r="S5" s="6">
        <f>(((Q5-2*R5)*1/1000)*'Variables Generales'!$B$7*'Variables Generales'!$B$8)/'Variables Generales'!$B$10</f>
        <v>57599.484978540779</v>
      </c>
      <c r="T5" s="6">
        <f>0.023*(S5^(0.8))*('Variables Generales'!$B$14^(0.3))</f>
        <v>205.33297153237032</v>
      </c>
      <c r="U5" s="5">
        <f>(1/(T5*'Variables Generales'!$B$6/((Q5-2*R5)*1/1000)))</f>
        <v>1.5282158588875587E-4</v>
      </c>
      <c r="V5" s="5">
        <f>((((Q5-2*R5)*1/1000)*LN(Q5/(Q5-2*R5)))/(2*'Variables Generales'!$B$5))</f>
        <v>1.2338932683146311E-2</v>
      </c>
      <c r="W5" s="5">
        <f>((Q5-2*R5)/('Variables Generales'!$B$3*Q5))</f>
        <v>4.8148148148148148E-2</v>
      </c>
      <c r="X5" s="5">
        <f t="shared" si="0"/>
        <v>6.0639902417183214E-2</v>
      </c>
      <c r="Y5" s="6">
        <f>(PI()*'Variables Generales'!$B$11*((Q5-2*R5)*1/1000)*('Variables Generales'!$B$13-'Variables Generales'!$B$12))/X5</f>
        <v>707.17032864731675</v>
      </c>
      <c r="Z5" s="7">
        <f>(PI()*(((Q5-2*R5)/2)*1/1000)^2)*'Variables Generales'!$B$7*'Variables Generales'!$B$8</f>
        <v>0.38367701821703315</v>
      </c>
      <c r="AA5" s="6">
        <f>IF('Variables Generales'!$B$13-(Y5/(Z5*'Variables Generales'!$B$9))&lt;'Variables Generales'!$B$12,'Variables Generales'!$B$12,'Variables Generales'!$B$13-(Y5/(Z5*'Variables Generales'!$B$9)))</f>
        <v>69.559689522378207</v>
      </c>
      <c r="AB5" s="10">
        <f>'Variables Generales'!$B$13-AA5</f>
        <v>0.44031047762179298</v>
      </c>
      <c r="AC5" s="2">
        <f>AB5/'Variables Generales'!$B$13*100</f>
        <v>0.62901496803113277</v>
      </c>
      <c r="AE5" s="4">
        <v>25</v>
      </c>
      <c r="AF5" s="4">
        <v>25.2</v>
      </c>
      <c r="AG5" s="6">
        <v>4.2</v>
      </c>
      <c r="AH5" s="6">
        <f>(((AF5-2*AG5)*1/1000)*'Variables Generales'!$B$7*'Variables Generales'!$B$8)/'Variables Generales'!$B$10</f>
        <v>53168.75536480685</v>
      </c>
      <c r="AI5" s="6">
        <f>0.023*(AH5^(0.8))*('Variables Generales'!$B$14^(0.3))</f>
        <v>192.59677346535105</v>
      </c>
      <c r="AJ5" s="5">
        <f>(1/(AI5*'Variables Generales'!$B$6/((AF5-2*AG5)*1/1000)))</f>
        <v>1.5039461316100562E-4</v>
      </c>
      <c r="AK5" s="5">
        <f>((((AF5-2*AG5)*1/1000)*LN(AF5/(AF5-2*AG5)))/(2*'Variables Generales'!$B$5))</f>
        <v>1.4191278783785755E-2</v>
      </c>
      <c r="AL5" s="5">
        <f>((AF5-2*AG5)/('Variables Generales'!$B$3*AF5))</f>
        <v>4.4444444444444439E-2</v>
      </c>
      <c r="AM5" s="5">
        <f t="shared" si="1"/>
        <v>5.8786117841391199E-2</v>
      </c>
      <c r="AN5" s="6">
        <f>(PI()*'Variables Generales'!$B$11*((AF5-2*AG5)*1/1000)*('Variables Generales'!$B$13-'Variables Generales'!$B$12))/AM5</f>
        <v>673.35739948046569</v>
      </c>
      <c r="AO5" s="7">
        <f>(PI()*(((AF5-2*AG5)/2)*1/1000)^2)*'Variables Generales'!$B$7*'Variables Generales'!$B$8</f>
        <v>0.32692006285948372</v>
      </c>
      <c r="AP5" s="6">
        <f>IF('Variables Generales'!$B$13-(AN5/(AO5*'Variables Generales'!$B$9))&lt;'Variables Generales'!$B$12,'Variables Generales'!$B$12,'Variables Generales'!$B$13-(AN5/(AO5*'Variables Generales'!$B$9)))</f>
        <v>69.507954981696315</v>
      </c>
      <c r="AQ5" s="10">
        <f>'Variables Generales'!$B$13-AP5</f>
        <v>0.49204501830368486</v>
      </c>
      <c r="AR5" s="2">
        <f>AQ5/'Variables Generales'!$B$13*100</f>
        <v>0.70292145471954981</v>
      </c>
    </row>
    <row r="6" spans="1:44" x14ac:dyDescent="0.25">
      <c r="A6" s="4">
        <v>32</v>
      </c>
      <c r="B6" s="4">
        <v>32.299999999999997</v>
      </c>
      <c r="C6" s="6">
        <v>2.9</v>
      </c>
      <c r="D6" s="6">
        <f>(((B6-2*C6)*1/1000)*'Variables Generales'!$B$7*'Variables Generales'!$B$8)/'Variables Generales'!$B$10</f>
        <v>83867.381974248914</v>
      </c>
      <c r="E6" s="6">
        <f>0.023*(D6^(0.8))*('Variables Generales'!$B$14^(0.3))</f>
        <v>277.33091272881671</v>
      </c>
      <c r="F6" s="5">
        <f>(1/(E6*'Variables Generales'!$B$6/((B6-2*C6)*1/1000)))</f>
        <v>1.6474779072713988E-4</v>
      </c>
      <c r="G6" s="5">
        <f>((((B6-2*C6)*1/1000)*LN(B6/(B6-2*C6)))/(2*'Variables Generales'!$B$5))</f>
        <v>1.0926971201594809E-2</v>
      </c>
      <c r="H6" s="5">
        <f>((B6-2*C6)/('Variables Generales'!$B$3*B6))</f>
        <v>5.4695562435500514E-2</v>
      </c>
      <c r="I6" s="5">
        <f>F6+G6+H6</f>
        <v>6.5787281427822461E-2</v>
      </c>
      <c r="J6" s="6">
        <f>(PI()*'Variables Generales'!$B$11*((B6-2*C6)*1/1000)*('Variables Generales'!$B$13-'Variables Generales'!$B$12))/I6</f>
        <v>949.10676706714673</v>
      </c>
      <c r="K6" s="7">
        <f>(PI()*(((B6-2*C6)/2)*1/1000)^2)*'Variables Generales'!$B$7*'Variables Generales'!$B$8</f>
        <v>0.81341983469059131</v>
      </c>
      <c r="L6" s="6">
        <f>IF('Variables Generales'!$B$13-(J6/(K6*'Variables Generales'!$B$9))&lt;'Variables Generales'!$B$12,'Variables Generales'!$B$12,'Variables Generales'!$B$13-(J6/(K6*'Variables Generales'!$B$9)))</f>
        <v>69.721258849841249</v>
      </c>
      <c r="M6" s="10">
        <f>'Variables Generales'!$B$13-L6</f>
        <v>0.27874115015875134</v>
      </c>
      <c r="N6" s="2">
        <f>M6/'Variables Generales'!$B$13*100</f>
        <v>0.39820164308393047</v>
      </c>
      <c r="P6" s="4">
        <v>32</v>
      </c>
      <c r="Q6" s="4">
        <v>32.200000000000003</v>
      </c>
      <c r="R6" s="6">
        <v>4.4000000000000004</v>
      </c>
      <c r="S6" s="6">
        <f>(((Q6-2*R6)*1/1000)*'Variables Generales'!$B$7*'Variables Generales'!$B$8)/'Variables Generales'!$B$10</f>
        <v>74056.480686695286</v>
      </c>
      <c r="T6" s="6">
        <f>0.023*(S6^(0.8))*('Variables Generales'!$B$14^(0.3))</f>
        <v>251.05811732841562</v>
      </c>
      <c r="U6" s="5">
        <f>(1/(T6*'Variables Generales'!$B$6/((Q6-2*R6)*1/1000)))</f>
        <v>1.6069915609791174E-4</v>
      </c>
      <c r="V6" s="5">
        <f>((((Q6-2*R6)*1/1000)*LN(Q6/(Q6-2*R6)))/(2*'Variables Generales'!$B$5))</f>
        <v>1.5562483471601963E-2</v>
      </c>
      <c r="W6" s="5">
        <f>((Q6-2*R6)/('Variables Generales'!$B$3*Q6))</f>
        <v>4.8447204968944099E-2</v>
      </c>
      <c r="X6" s="5">
        <f>U6+V6+W6</f>
        <v>6.417038759664398E-2</v>
      </c>
      <c r="Y6" s="6">
        <f>(PI()*'Variables Generales'!$B$11*((Q6-2*R6)*1/1000)*('Variables Generales'!$B$13-'Variables Generales'!$B$12))/X6</f>
        <v>859.19616719572923</v>
      </c>
      <c r="Z6" s="7">
        <f>(PI()*(((Q6-2*R6)/2)*1/1000)^2)*'Variables Generales'!$B$7*'Variables Generales'!$B$8</f>
        <v>0.63424160154244258</v>
      </c>
      <c r="AA6" s="6">
        <f>IF('Variables Generales'!$B$13-(Y6/(Z6*'Variables Generales'!$B$9))&lt;'Variables Generales'!$B$12,'Variables Generales'!$B$12,'Variables Generales'!$B$13-(Y6/(Z6*'Variables Generales'!$B$9)))</f>
        <v>69.676377743390574</v>
      </c>
      <c r="AB6" s="10">
        <f>'Variables Generales'!$B$13-AA6</f>
        <v>0.32362225660942556</v>
      </c>
      <c r="AC6" s="2">
        <f>AB6/'Variables Generales'!$B$13*100</f>
        <v>0.46231750944203648</v>
      </c>
      <c r="AE6" s="4">
        <v>32</v>
      </c>
      <c r="AF6" s="4">
        <v>32.200000000000003</v>
      </c>
      <c r="AG6" s="6">
        <v>5.4</v>
      </c>
      <c r="AH6" s="6">
        <f>(((AF6-2*AG6)*1/1000)*'Variables Generales'!$B$7*'Variables Generales'!$B$8)/'Variables Generales'!$B$10</f>
        <v>67726.866952789715</v>
      </c>
      <c r="AI6" s="6">
        <f>0.023*(AH6^(0.8))*('Variables Generales'!$B$14^(0.3))</f>
        <v>233.73976361820672</v>
      </c>
      <c r="AJ6" s="5">
        <f>(1/(AI6*'Variables Generales'!$B$6/((AF6-2*AG6)*1/1000)))</f>
        <v>1.5785312328973347E-4</v>
      </c>
      <c r="AK6" s="5">
        <f>((((AF6-2*AG6)*1/1000)*LN(AF6/(AF6-2*AG6)))/(2*'Variables Generales'!$B$5))</f>
        <v>1.8215659069130662E-2</v>
      </c>
      <c r="AL6" s="5">
        <f>((AF6-2*AG6)/('Variables Generales'!$B$3*AF6))</f>
        <v>4.4306418219461699E-2</v>
      </c>
      <c r="AM6" s="5">
        <f>AJ6+AK6+AL6</f>
        <v>6.2679930411882093E-2</v>
      </c>
      <c r="AN6" s="6">
        <f>(PI()*'Variables Generales'!$B$11*((AF6-2*AG6)*1/1000)*('Variables Generales'!$B$13-'Variables Generales'!$B$12))/AM6</f>
        <v>804.4450872676415</v>
      </c>
      <c r="AO6" s="7">
        <f>(PI()*(((AF6-2*AG6)/2)*1/1000)^2)*'Variables Generales'!$B$7*'Variables Generales'!$B$8</f>
        <v>0.53045745460292393</v>
      </c>
      <c r="AP6" s="6">
        <f>IF('Variables Generales'!$B$13-(AN6/(AO6*'Variables Generales'!$B$9))&lt;'Variables Generales'!$B$12,'Variables Generales'!$B$12,'Variables Generales'!$B$13-(AN6/(AO6*'Variables Generales'!$B$9)))</f>
        <v>69.637718111639046</v>
      </c>
      <c r="AQ6" s="10">
        <f>'Variables Generales'!$B$13-AP6</f>
        <v>0.36228188836095399</v>
      </c>
      <c r="AR6" s="2">
        <f>AQ6/'Variables Generales'!$B$13*100</f>
        <v>0.51754555480136277</v>
      </c>
    </row>
    <row r="7" spans="1:44" x14ac:dyDescent="0.25">
      <c r="A7" s="4">
        <v>40</v>
      </c>
      <c r="B7" s="4">
        <v>40.1</v>
      </c>
      <c r="C7" s="6">
        <v>3.7</v>
      </c>
      <c r="D7" s="6">
        <f>(((B7-2*C7)*1/1000)*'Variables Generales'!$B$7*'Variables Generales'!$B$8)/'Variables Generales'!$B$10</f>
        <v>103489.18454935623</v>
      </c>
      <c r="E7" s="6">
        <f>0.023*(D7^(0.8))*('Variables Generales'!$B$14^(0.3))</f>
        <v>328.12534996409045</v>
      </c>
      <c r="F7" s="5">
        <f>(1/(E7*'Variables Generales'!$B$6/((B7-2*C7)*1/1000)))</f>
        <v>1.7182247684001755E-4</v>
      </c>
      <c r="G7" s="5">
        <f>((((B7-2*C7)*1/1000)*LN(B7/(B7-2*C7)))/(2*'Variables Generales'!$B$5))</f>
        <v>1.3897585592884629E-2</v>
      </c>
      <c r="H7" s="5">
        <f>((B7-2*C7)/('Variables Generales'!$B$3*B7))</f>
        <v>5.4364089775561099E-2</v>
      </c>
      <c r="I7" s="5">
        <f t="shared" ref="I7:I19" si="3">F7+G7+H7</f>
        <v>6.843349784528574E-2</v>
      </c>
      <c r="J7" s="6">
        <f>(PI()*'Variables Generales'!$B$11*((B7-2*C7)*1/1000)*('Variables Generales'!$B$13-'Variables Generales'!$B$12))/I7</f>
        <v>1125.8749334058384</v>
      </c>
      <c r="K7" s="7">
        <f>(PI()*(((B7-2*C7)/2)*1/1000)^2)*'Variables Generales'!$B$7*'Variables Generales'!$B$8</f>
        <v>1.2385641794749771</v>
      </c>
      <c r="L7" s="6">
        <f>IF('Variables Generales'!$B$13-(J7/(K7*'Variables Generales'!$B$9))&lt;'Variables Generales'!$B$12,'Variables Generales'!$B$12,'Variables Generales'!$B$13-(J7/(K7*'Variables Generales'!$B$9)))</f>
        <v>69.782843711458014</v>
      </c>
      <c r="M7" s="10">
        <f>'Variables Generales'!$B$13-L7</f>
        <v>0.21715628854198599</v>
      </c>
      <c r="N7" s="2">
        <f>M7/'Variables Generales'!$B$13*100</f>
        <v>0.31022326934569427</v>
      </c>
      <c r="P7" s="4">
        <v>40</v>
      </c>
      <c r="Q7" s="4">
        <v>40.1</v>
      </c>
      <c r="R7" s="6">
        <v>5.5</v>
      </c>
      <c r="S7" s="6">
        <f>(((Q7-2*R7)*1/1000)*'Variables Generales'!$B$7*'Variables Generales'!$B$8)/'Variables Generales'!$B$10</f>
        <v>92095.8798283262</v>
      </c>
      <c r="T7" s="6">
        <f>0.023*(S7^(0.8))*('Variables Generales'!$B$14^(0.3))</f>
        <v>298.89315754953918</v>
      </c>
      <c r="U7" s="5">
        <f>(1/(T7*'Variables Generales'!$B$6/((Q7-2*R7)*1/1000)))</f>
        <v>1.6786069712816282E-4</v>
      </c>
      <c r="V7" s="5">
        <f>((((Q7-2*R7)*1/1000)*LN(Q7/(Q7-2*R7)))/(2*'Variables Generales'!$B$5))</f>
        <v>1.9438688458189027E-2</v>
      </c>
      <c r="W7" s="5">
        <f>((Q7-2*R7)/('Variables Generales'!$B$3*Q7))</f>
        <v>4.8379052369077309E-2</v>
      </c>
      <c r="X7" s="5">
        <f t="shared" ref="X7:X18" si="4">U7+V7+W7</f>
        <v>6.7985601524394507E-2</v>
      </c>
      <c r="Y7" s="6">
        <f>(PI()*'Variables Generales'!$B$11*((Q7-2*R7)*1/1000)*('Variables Generales'!$B$13-'Variables Generales'!$B$12))/X7</f>
        <v>1008.5261897696785</v>
      </c>
      <c r="Z7" s="7">
        <f>(PI()*(((Q7-2*R7)/2)*1/1000)^2)*'Variables Generales'!$B$7*'Variables Generales'!$B$8</f>
        <v>0.98086443604747564</v>
      </c>
      <c r="AA7" s="6">
        <f>IF('Variables Generales'!$B$13-(Y7/(Z7*'Variables Generales'!$B$9))&lt;'Variables Generales'!$B$12,'Variables Generales'!$B$12,'Variables Generales'!$B$13-(Y7/(Z7*'Variables Generales'!$B$9)))</f>
        <v>69.754371379961285</v>
      </c>
      <c r="AB7" s="10">
        <f>'Variables Generales'!$B$13-AA7</f>
        <v>0.24562862003871544</v>
      </c>
      <c r="AC7" s="2">
        <f>AB7/'Variables Generales'!$B$13*100</f>
        <v>0.35089802862673636</v>
      </c>
      <c r="AE7" s="4">
        <v>40</v>
      </c>
      <c r="AF7" s="4">
        <v>40.1</v>
      </c>
      <c r="AG7" s="6">
        <v>6.7</v>
      </c>
      <c r="AH7" s="6">
        <f>(((AF7-2*AG7)*1/1000)*'Variables Generales'!$B$7*'Variables Generales'!$B$8)/'Variables Generales'!$B$10</f>
        <v>84500.343347639486</v>
      </c>
      <c r="AI7" s="6">
        <f>0.023*(AH7^(0.8))*('Variables Generales'!$B$14^(0.3))</f>
        <v>279.00410358549658</v>
      </c>
      <c r="AJ7" s="5">
        <f>(1/(AI7*'Variables Generales'!$B$6/((AF7-2*AG7)*1/1000)))</f>
        <v>1.6499571929956981E-4</v>
      </c>
      <c r="AK7" s="5">
        <f>((((AF7-2*AG7)*1/1000)*LN(AF7/(AF7-2*AG7)))/(2*'Variables Generales'!$B$5))</f>
        <v>2.2623397770414031E-2</v>
      </c>
      <c r="AL7" s="5">
        <f>((AF7-2*AG7)/('Variables Generales'!$B$3*AF7))</f>
        <v>4.4389027431421452E-2</v>
      </c>
      <c r="AM7" s="5">
        <f t="shared" ref="AM7:AM12" si="5">AJ7+AK7+AL7</f>
        <v>6.7177420921135045E-2</v>
      </c>
      <c r="AN7" s="6">
        <f>(PI()*'Variables Generales'!$B$11*((AF7-2*AG7)*1/1000)*('Variables Generales'!$B$13-'Variables Generales'!$B$12))/AM7</f>
        <v>936.48121683610259</v>
      </c>
      <c r="AO7" s="7">
        <f>(PI()*(((AF7-2*AG7)/2)*1/1000)^2)*'Variables Generales'!$B$7*'Variables Generales'!$B$8</f>
        <v>0.8257442021396596</v>
      </c>
      <c r="AP7" s="6">
        <f>IF('Variables Generales'!$B$13-(AN7/(AO7*'Variables Generales'!$B$9))&lt;'Variables Generales'!$B$12,'Variables Generales'!$B$12,'Variables Generales'!$B$13-(AN7/(AO7*'Variables Generales'!$B$9)))</f>
        <v>69.729071736107912</v>
      </c>
      <c r="AQ7" s="10">
        <f>'Variables Generales'!$B$13-AP7</f>
        <v>0.27092826389208824</v>
      </c>
      <c r="AR7" s="2">
        <f>AQ7/'Variables Generales'!$B$13*100</f>
        <v>0.38704037698869753</v>
      </c>
    </row>
    <row r="8" spans="1:44" x14ac:dyDescent="0.25">
      <c r="A8" s="4">
        <v>50</v>
      </c>
      <c r="B8" s="4">
        <v>50.1</v>
      </c>
      <c r="C8" s="6">
        <v>4.5999999999999996</v>
      </c>
      <c r="D8" s="6">
        <f>(((B8-2*C8)*1/1000)*'Variables Generales'!$B$7*'Variables Generales'!$B$8)/'Variables Generales'!$B$10</f>
        <v>129440.60085836913</v>
      </c>
      <c r="E8" s="6">
        <f>0.023*(D8^(0.8))*('Variables Generales'!$B$14^(0.3))</f>
        <v>392.44629036278013</v>
      </c>
      <c r="F8" s="5">
        <f>(1/(E8*'Variables Generales'!$B$6/((B8-2*C8)*1/1000)))</f>
        <v>1.7968634972730593E-4</v>
      </c>
      <c r="G8" s="5">
        <f>((((B8-2*C8)*1/1000)*LN(B8/(B8-2*C8)))/(2*'Variables Generales'!$B$5))</f>
        <v>1.7287999275459119E-2</v>
      </c>
      <c r="H8" s="5">
        <f>((B8-2*C8)/('Variables Generales'!$B$3*B8))</f>
        <v>5.4424484364604134E-2</v>
      </c>
      <c r="I8" s="5">
        <f t="shared" si="3"/>
        <v>7.1892169989790561E-2</v>
      </c>
      <c r="J8" s="6">
        <f>(PI()*'Variables Generales'!$B$11*((B8-2*C8)*1/1000)*('Variables Generales'!$B$13-'Variables Generales'!$B$12))/I8</f>
        <v>1340.4568906815889</v>
      </c>
      <c r="K8" s="7">
        <f>(PI()*(((B8-2*C8)/2)*1/1000)^2)*'Variables Generales'!$B$7*'Variables Generales'!$B$8</f>
        <v>1.9376245406461641</v>
      </c>
      <c r="L8" s="6">
        <f>IF('Variables Generales'!$B$13-(J8/(K8*'Variables Generales'!$B$9))&lt;'Variables Generales'!$B$12,'Variables Generales'!$B$12,'Variables Generales'!$B$13-(J8/(K8*'Variables Generales'!$B$9)))</f>
        <v>69.834733815275698</v>
      </c>
      <c r="M8" s="10">
        <f>'Variables Generales'!$B$13-L8</f>
        <v>0.16526618472430243</v>
      </c>
      <c r="N8" s="2">
        <f>M8/'Variables Generales'!$B$13*100</f>
        <v>0.23609454960614634</v>
      </c>
      <c r="P8" s="4">
        <v>50</v>
      </c>
      <c r="Q8" s="4">
        <v>50.1</v>
      </c>
      <c r="R8" s="6">
        <v>6.9</v>
      </c>
      <c r="S8" s="6">
        <f>(((Q8-2*R8)*1/1000)*'Variables Generales'!$B$7*'Variables Generales'!$B$8)/'Variables Generales'!$B$10</f>
        <v>114882.48927038627</v>
      </c>
      <c r="T8" s="6">
        <f>0.023*(S8^(0.8))*('Variables Generales'!$B$14^(0.3))</f>
        <v>356.71952566167073</v>
      </c>
      <c r="U8" s="5">
        <f>(1/(T8*'Variables Generales'!$B$6/((Q8-2*R8)*1/1000)))</f>
        <v>1.7544934435663993E-4</v>
      </c>
      <c r="V8" s="5">
        <f>((((Q8-2*R8)*1/1000)*LN(Q8/(Q8-2*R8)))/(2*'Variables Generales'!$B$5))</f>
        <v>2.4366622053263561E-2</v>
      </c>
      <c r="W8" s="5">
        <f>((Q8-2*R8)/('Variables Generales'!$B$3*Q8))</f>
        <v>4.8303393213572854E-2</v>
      </c>
      <c r="X8" s="5">
        <f t="shared" si="4"/>
        <v>7.2845464611193053E-2</v>
      </c>
      <c r="Y8" s="6">
        <f>(PI()*'Variables Generales'!$B$11*((Q8-2*R8)*1/1000)*('Variables Generales'!$B$13-'Variables Generales'!$B$12))/X8</f>
        <v>1174.1274552985694</v>
      </c>
      <c r="Z8" s="7">
        <f>(PI()*(((Q8-2*R8)/2)*1/1000)^2)*'Variables Generales'!$B$7*'Variables Generales'!$B$8</f>
        <v>1.5262871939814102</v>
      </c>
      <c r="AA8" s="6">
        <f>IF('Variables Generales'!$B$13-(Y8/(Z8*'Variables Generales'!$B$9))&lt;'Variables Generales'!$B$12,'Variables Generales'!$B$12,'Variables Generales'!$B$13-(Y8/(Z8*'Variables Generales'!$B$9)))</f>
        <v>69.816227823399132</v>
      </c>
      <c r="AB8" s="10">
        <f>'Variables Generales'!$B$13-AA8</f>
        <v>0.18377217660086842</v>
      </c>
      <c r="AC8" s="2">
        <f>AB8/'Variables Generales'!$B$13*100</f>
        <v>0.26253168085838341</v>
      </c>
      <c r="AE8" s="4">
        <v>50</v>
      </c>
      <c r="AF8" s="4">
        <v>50.1</v>
      </c>
      <c r="AG8" s="6">
        <v>8.3000000000000007</v>
      </c>
      <c r="AH8" s="6">
        <f>(((AF8-2*AG8)*1/1000)*'Variables Generales'!$B$7*'Variables Generales'!$B$8)/'Variables Generales'!$B$10</f>
        <v>106021.03004291847</v>
      </c>
      <c r="AI8" s="6">
        <f>0.023*(AH8^(0.8))*('Variables Generales'!$B$14^(0.3))</f>
        <v>334.53181549904161</v>
      </c>
      <c r="AJ8" s="5">
        <f>(1/(AI8*'Variables Generales'!$B$6/((AF8-2*AG8)*1/1000)))</f>
        <v>1.7265508993066355E-4</v>
      </c>
      <c r="AK8" s="5">
        <f>((((AF8-2*AG8)*1/1000)*LN(AF8/(AF8-2*AG8)))/(2*'Variables Generales'!$B$5))</f>
        <v>2.8089440771256764E-2</v>
      </c>
      <c r="AL8" s="5">
        <f>((AF8-2*AG8)/('Variables Generales'!$B$3*AF8))</f>
        <v>4.4577511643379905E-2</v>
      </c>
      <c r="AM8" s="5">
        <f t="shared" si="5"/>
        <v>7.2839607504567333E-2</v>
      </c>
      <c r="AN8" s="6">
        <f>(PI()*'Variables Generales'!$B$11*((AF8-2*AG8)*1/1000)*('Variables Generales'!$B$13-'Variables Generales'!$B$12))/AM8</f>
        <v>1083.6482804564009</v>
      </c>
      <c r="AO8" s="7">
        <f>(PI()*(((AF8-2*AG8)/2)*1/1000)^2)*'Variables Generales'!$B$7*'Variables Generales'!$B$8</f>
        <v>1.2999080234695854</v>
      </c>
      <c r="AP8" s="6">
        <f>IF('Variables Generales'!$B$13-(AN8/(AO8*'Variables Generales'!$B$9))&lt;'Variables Generales'!$B$12,'Variables Generales'!$B$12,'Variables Generales'!$B$13-(AN8/(AO8*'Variables Generales'!$B$9)))</f>
        <v>69.800851748452203</v>
      </c>
      <c r="AQ8" s="10">
        <f>'Variables Generales'!$B$13-AP8</f>
        <v>0.19914825154779692</v>
      </c>
      <c r="AR8" s="2">
        <f>AQ8/'Variables Generales'!$B$13*100</f>
        <v>0.28449750221113845</v>
      </c>
    </row>
    <row r="9" spans="1:44" x14ac:dyDescent="0.25">
      <c r="A9" s="4">
        <v>63</v>
      </c>
      <c r="B9" s="4">
        <v>63.1</v>
      </c>
      <c r="C9" s="6">
        <v>5.8</v>
      </c>
      <c r="D9" s="6">
        <f>(((B9-2*C9)*1/1000)*'Variables Generales'!$B$7*'Variables Generales'!$B$8)/'Variables Generales'!$B$10</f>
        <v>162987.55364806869</v>
      </c>
      <c r="E9" s="6">
        <f>0.023*(D9^(0.8))*('Variables Generales'!$B$14^(0.3))</f>
        <v>471.89716152219989</v>
      </c>
      <c r="F9" s="5">
        <f>(1/(E9*'Variables Generales'!$B$6/((B9-2*C9)*1/1000)))</f>
        <v>1.8816197826207668E-4</v>
      </c>
      <c r="G9" s="5">
        <f>((((B9-2*C9)*1/1000)*LN(B9/(B9-2*C9)))/(2*'Variables Generales'!$B$5))</f>
        <v>2.179511778477097E-2</v>
      </c>
      <c r="H9" s="5">
        <f>((B9-2*C9)/('Variables Generales'!$B$3*B9))</f>
        <v>5.4410987849973586E-2</v>
      </c>
      <c r="I9" s="5">
        <f t="shared" si="3"/>
        <v>7.6394267613006633E-2</v>
      </c>
      <c r="J9" s="6">
        <f>(PI()*'Variables Generales'!$B$11*((B9-2*C9)*1/1000)*('Variables Generales'!$B$13-'Variables Generales'!$B$12))/I9</f>
        <v>1588.3916429384831</v>
      </c>
      <c r="K9" s="7">
        <f>(PI()*(((B9-2*C9)/2)*1/1000)^2)*'Variables Generales'!$B$7*'Variables Generales'!$B$8</f>
        <v>3.0721149968787769</v>
      </c>
      <c r="L9" s="6">
        <f>IF('Variables Generales'!$B$13-(J9/(K9*'Variables Generales'!$B$9))&lt;'Variables Generales'!$B$12,'Variables Generales'!$B$12,'Variables Generales'!$B$13-(J9/(K9*'Variables Generales'!$B$9)))</f>
        <v>69.876484659188989</v>
      </c>
      <c r="M9" s="10">
        <f>'Variables Generales'!$B$13-L9</f>
        <v>0.12351534081101079</v>
      </c>
      <c r="N9" s="2">
        <f>M9/'Variables Generales'!$B$13*100</f>
        <v>0.17645048687287254</v>
      </c>
      <c r="P9" s="4">
        <v>63</v>
      </c>
      <c r="Q9" s="4">
        <v>63.1</v>
      </c>
      <c r="R9" s="6">
        <v>8.6</v>
      </c>
      <c r="S9" s="6">
        <f>(((Q9-2*R9)*1/1000)*'Variables Generales'!$B$7*'Variables Generales'!$B$8)/'Variables Generales'!$B$10</f>
        <v>145264.63519313309</v>
      </c>
      <c r="T9" s="6">
        <f>0.023*(S9^(0.8))*('Variables Generales'!$B$14^(0.3))</f>
        <v>430.37965219576665</v>
      </c>
      <c r="U9" s="5">
        <f>(1/(T9*'Variables Generales'!$B$6/((Q9-2*R9)*1/1000)))</f>
        <v>1.8387935077954226E-4</v>
      </c>
      <c r="V9" s="5">
        <f>((((Q9-2*R9)*1/1000)*LN(Q9/(Q9-2*R9)))/(2*'Variables Generales'!$B$5))</f>
        <v>3.0433196768463875E-2</v>
      </c>
      <c r="W9" s="5">
        <f>((Q9-2*R9)/('Variables Generales'!$B$3*Q9))</f>
        <v>4.8494453248811416E-2</v>
      </c>
      <c r="X9" s="5">
        <f t="shared" si="4"/>
        <v>7.9111529368054836E-2</v>
      </c>
      <c r="Y9" s="6">
        <f>(PI()*'Variables Generales'!$B$11*((Q9-2*R9)*1/1000)*('Variables Generales'!$B$13-'Variables Generales'!$B$12))/X9</f>
        <v>1367.0488734540786</v>
      </c>
      <c r="Z9" s="7">
        <f>(PI()*(((Q9-2*R9)/2)*1/1000)^2)*'Variables Generales'!$B$7*'Variables Generales'!$B$8</f>
        <v>2.4403290023844573</v>
      </c>
      <c r="AA9" s="6">
        <f>IF('Variables Generales'!$B$13-(Y9/(Z9*'Variables Generales'!$B$9))&lt;'Variables Generales'!$B$12,'Variables Generales'!$B$12,'Variables Generales'!$B$13-(Y9/(Z9*'Variables Generales'!$B$9)))</f>
        <v>69.866175251474701</v>
      </c>
      <c r="AB9" s="10">
        <f>'Variables Generales'!$B$13-AA9</f>
        <v>0.13382474852529924</v>
      </c>
      <c r="AC9" s="2">
        <f>AB9/'Variables Generales'!$B$13*100</f>
        <v>0.19117821217899891</v>
      </c>
      <c r="AE9" s="4">
        <v>63</v>
      </c>
      <c r="AF9" s="4">
        <v>63.1</v>
      </c>
      <c r="AG9" s="6">
        <v>10.5</v>
      </c>
      <c r="AH9" s="6">
        <f>(((AF9-2*AG9)*1/1000)*'Variables Generales'!$B$7*'Variables Generales'!$B$8)/'Variables Generales'!$B$10</f>
        <v>133238.36909871246</v>
      </c>
      <c r="AI9" s="6">
        <f>0.023*(AH9^(0.8))*('Variables Generales'!$B$14^(0.3))</f>
        <v>401.6310295187389</v>
      </c>
      <c r="AJ9" s="5">
        <f>(1/(AI9*'Variables Generales'!$B$6/((AF9-2*AG9)*1/1000)))</f>
        <v>1.8072858310656266E-4</v>
      </c>
      <c r="AK9" s="5">
        <f>((((AF9-2*AG9)*1/1000)*LN(AF9/(AF9-2*AG9)))/(2*'Variables Generales'!$B$5))</f>
        <v>3.5493196906160027E-2</v>
      </c>
      <c r="AL9" s="5">
        <f>((AF9-2*AG9)/('Variables Generales'!$B$3*AF9))</f>
        <v>4.4479661912308503E-2</v>
      </c>
      <c r="AM9" s="5">
        <f t="shared" si="5"/>
        <v>8.0153587401575091E-2</v>
      </c>
      <c r="AN9" s="6">
        <f>(PI()*'Variables Generales'!$B$11*((AF9-2*AG9)*1/1000)*('Variables Generales'!$B$13-'Variables Generales'!$B$12))/AM9</f>
        <v>1237.5714082530064</v>
      </c>
      <c r="AO9" s="7">
        <f>(PI()*(((AF9-2*AG9)/2)*1/1000)^2)*'Variables Generales'!$B$7*'Variables Generales'!$B$8</f>
        <v>2.0529917396994675</v>
      </c>
      <c r="AP9" s="6">
        <f>IF('Variables Generales'!$B$13-(AN9/(AO9*'Variables Generales'!$B$9))&lt;'Variables Generales'!$B$12,'Variables Generales'!$B$12,'Variables Generales'!$B$13-(AN9/(AO9*'Variables Generales'!$B$9)))</f>
        <v>69.85599292102863</v>
      </c>
      <c r="AQ9" s="10">
        <f>'Variables Generales'!$B$13-AP9</f>
        <v>0.14400707897137011</v>
      </c>
      <c r="AR9" s="2">
        <f>AQ9/'Variables Generales'!$B$13*100</f>
        <v>0.20572439853052873</v>
      </c>
    </row>
    <row r="10" spans="1:44" x14ac:dyDescent="0.25">
      <c r="A10" s="4">
        <v>75</v>
      </c>
      <c r="B10" s="4">
        <v>75.099999999999994</v>
      </c>
      <c r="C10" s="6">
        <v>6.8</v>
      </c>
      <c r="D10" s="6">
        <f>(((B10-2*C10)*1/1000)*'Variables Generales'!$B$7*'Variables Generales'!$B$8)/'Variables Generales'!$B$10</f>
        <v>194635.62231759657</v>
      </c>
      <c r="E10" s="6">
        <f>0.023*(D10^(0.8))*('Variables Generales'!$B$14^(0.3))</f>
        <v>543.87822866321312</v>
      </c>
      <c r="F10" s="5">
        <f>(1/(E10*'Variables Generales'!$B$6/((B10-2*C10)*1/1000)))</f>
        <v>1.949599692917303E-4</v>
      </c>
      <c r="G10" s="5">
        <f>((((B10-2*C10)*1/1000)*LN(B10/(B10-2*C10)))/(2*'Variables Generales'!$B$5))</f>
        <v>2.5597246069569667E-2</v>
      </c>
      <c r="H10" s="5">
        <f>((B10-2*C10)/('Variables Generales'!$B$3*B10))</f>
        <v>5.4593874833555253E-2</v>
      </c>
      <c r="I10" s="5">
        <f t="shared" si="3"/>
        <v>8.0386080872416651E-2</v>
      </c>
      <c r="J10" s="6">
        <f>(PI()*'Variables Generales'!$B$11*((B10-2*C10)*1/1000)*('Variables Generales'!$B$13-'Variables Generales'!$B$12))/I10</f>
        <v>1802.6250263004379</v>
      </c>
      <c r="K10" s="7">
        <f>(PI()*(((B10-2*C10)/2)*1/1000)^2)*'Variables Generales'!$B$7*'Variables Generales'!$B$8</f>
        <v>4.3809998857365455</v>
      </c>
      <c r="L10" s="6">
        <f>IF('Variables Generales'!$B$13-(J10/(K10*'Variables Generales'!$B$9))&lt;'Variables Generales'!$B$12,'Variables Generales'!$B$12,'Variables Generales'!$B$13-(J10/(K10*'Variables Generales'!$B$9)))</f>
        <v>69.901704659747452</v>
      </c>
      <c r="M10" s="10">
        <f>'Variables Generales'!$B$13-L10</f>
        <v>9.8295340252548158E-2</v>
      </c>
      <c r="N10" s="2">
        <f>M10/'Variables Generales'!$B$13*100</f>
        <v>0.14042191464649739</v>
      </c>
      <c r="P10" s="4">
        <v>75</v>
      </c>
      <c r="Q10" s="4">
        <v>75.099999999999994</v>
      </c>
      <c r="R10" s="6">
        <v>10.3</v>
      </c>
      <c r="S10" s="6">
        <f>(((Q10-2*R10)*1/1000)*'Variables Generales'!$B$7*'Variables Generales'!$B$8)/'Variables Generales'!$B$10</f>
        <v>172481.97424892703</v>
      </c>
      <c r="T10" s="6">
        <f>0.023*(S10^(0.8))*('Variables Generales'!$B$14^(0.3))</f>
        <v>493.76327351154248</v>
      </c>
      <c r="U10" s="5">
        <f>(1/(T10*'Variables Generales'!$B$6/((Q10-2*R10)*1/1000)))</f>
        <v>1.9030479236156216E-4</v>
      </c>
      <c r="V10" s="5">
        <f>((((Q10-2*R10)*1/1000)*LN(Q10/(Q10-2*R10)))/(2*'Variables Generales'!$B$5))</f>
        <v>3.6403712941663634E-2</v>
      </c>
      <c r="W10" s="5">
        <f>((Q10-2*R10)/('Variables Generales'!$B$3*Q10))</f>
        <v>4.8379937860630266E-2</v>
      </c>
      <c r="X10" s="5">
        <f t="shared" si="4"/>
        <v>8.4973955594655454E-2</v>
      </c>
      <c r="Y10" s="6">
        <f>(PI()*'Variables Generales'!$B$11*((Q10-2*R10)*1/1000)*('Variables Generales'!$B$13-'Variables Generales'!$B$12))/X10</f>
        <v>1511.1995059761516</v>
      </c>
      <c r="Z10" s="7">
        <f>(PI()*(((Q10-2*R10)/2)*1/1000)^2)*'Variables Generales'!$B$7*'Variables Generales'!$B$8</f>
        <v>3.4404560540971576</v>
      </c>
      <c r="AA10" s="6">
        <f>IF('Variables Generales'!$B$13-(Y10/(Z10*'Variables Generales'!$B$9))&lt;'Variables Generales'!$B$12,'Variables Generales'!$B$12,'Variables Generales'!$B$13-(Y10/(Z10*'Variables Generales'!$B$9)))</f>
        <v>69.895068334997248</v>
      </c>
      <c r="AB10" s="10">
        <f>'Variables Generales'!$B$13-AA10</f>
        <v>0.10493166500275208</v>
      </c>
      <c r="AC10" s="2">
        <f>AB10/'Variables Generales'!$B$13*100</f>
        <v>0.14990237857536012</v>
      </c>
      <c r="AE10" s="4">
        <v>75</v>
      </c>
      <c r="AF10" s="4">
        <v>75.099999999999994</v>
      </c>
      <c r="AG10" s="6">
        <v>12.7</v>
      </c>
      <c r="AH10" s="6">
        <f>(((AF10-2*AG10)*1/1000)*'Variables Generales'!$B$7*'Variables Generales'!$B$8)/'Variables Generales'!$B$10</f>
        <v>157290.90128755363</v>
      </c>
      <c r="AI10" s="6">
        <f>0.023*(AH10^(0.8))*('Variables Generales'!$B$14^(0.3))</f>
        <v>458.6555919436812</v>
      </c>
      <c r="AJ10" s="5">
        <f>(1/(AI10*'Variables Generales'!$B$6/((AF10-2*AG10)*1/1000)))</f>
        <v>1.8682788715009433E-4</v>
      </c>
      <c r="AK10" s="5">
        <f>((((AF10-2*AG10)*1/1000)*LN(AF10/(AF10-2*AG10)))/(2*'Variables Generales'!$B$5))</f>
        <v>4.274361790765635E-2</v>
      </c>
      <c r="AL10" s="5">
        <f>((AF10-2*AG10)/('Variables Generales'!$B$3*AF10))</f>
        <v>4.4118952507767414E-2</v>
      </c>
      <c r="AM10" s="5">
        <f t="shared" si="5"/>
        <v>8.7049398302573855E-2</v>
      </c>
      <c r="AN10" s="6">
        <f>(PI()*'Variables Generales'!$B$11*((AF10-2*AG10)*1/1000)*('Variables Generales'!$B$13-'Variables Generales'!$B$12))/AM10</f>
        <v>1345.2461297380048</v>
      </c>
      <c r="AO10" s="7">
        <f>(PI()*(((AF10-2*AG10)/2)*1/1000)^2)*'Variables Generales'!$B$7*'Variables Generales'!$B$8</f>
        <v>2.8611181195740589</v>
      </c>
      <c r="AP10" s="6">
        <f>IF('Variables Generales'!$B$13-(AN10/(AO10*'Variables Generales'!$B$9))&lt;'Variables Generales'!$B$12,'Variables Generales'!$B$12,'Variables Generales'!$B$13-(AN10/(AO10*'Variables Generales'!$B$9)))</f>
        <v>69.887677505597793</v>
      </c>
      <c r="AQ10" s="10">
        <f>'Variables Generales'!$B$13-AP10</f>
        <v>0.11232249440220698</v>
      </c>
      <c r="AR10" s="2">
        <f>AQ10/'Variables Generales'!$B$13*100</f>
        <v>0.16046070628886711</v>
      </c>
    </row>
    <row r="11" spans="1:44" x14ac:dyDescent="0.25">
      <c r="A11" s="4">
        <v>90</v>
      </c>
      <c r="B11" s="4">
        <v>90.1</v>
      </c>
      <c r="C11" s="6">
        <v>8.1999999999999993</v>
      </c>
      <c r="D11" s="6">
        <f>(((B11-2*C11)*1/1000)*'Variables Generales'!$B$7*'Variables Generales'!$B$8)/'Variables Generales'!$B$10</f>
        <v>233246.2660944206</v>
      </c>
      <c r="E11" s="6">
        <f>0.023*(D11^(0.8))*('Variables Generales'!$B$14^(0.3))</f>
        <v>628.60173026960979</v>
      </c>
      <c r="F11" s="5">
        <f>(1/(E11*'Variables Generales'!$B$6/((B11-2*C11)*1/1000)))</f>
        <v>2.0214542753921625E-4</v>
      </c>
      <c r="G11" s="5">
        <f>((((B11-2*C11)*1/1000)*LN(B11/(B11-2*C11)))/(2*'Variables Generales'!$B$5))</f>
        <v>3.084918714870917E-2</v>
      </c>
      <c r="H11" s="5">
        <f>((B11-2*C11)/('Variables Generales'!$B$3*B11))</f>
        <v>5.4532001479837208E-2</v>
      </c>
      <c r="I11" s="5">
        <f t="shared" si="3"/>
        <v>8.5583334056085592E-2</v>
      </c>
      <c r="J11" s="6">
        <f>(PI()*'Variables Generales'!$B$11*((B11-2*C11)*1/1000)*('Variables Generales'!$B$13-'Variables Generales'!$B$12))/I11</f>
        <v>2029.0344591316832</v>
      </c>
      <c r="K11" s="7">
        <f>(PI()*(((B11-2*C11)/2)*1/1000)^2)*'Variables Generales'!$B$7*'Variables Generales'!$B$8</f>
        <v>6.2915548335927909</v>
      </c>
      <c r="L11" s="6">
        <f>IF('Variables Generales'!$B$13-(J11/(K11*'Variables Generales'!$B$9))&lt;'Variables Generales'!$B$12,'Variables Generales'!$B$12,'Variables Generales'!$B$13-(J11/(K11*'Variables Generales'!$B$9)))</f>
        <v>69.922957172583196</v>
      </c>
      <c r="M11" s="10">
        <f>'Variables Generales'!$B$13-L11</f>
        <v>7.7042827416804016E-2</v>
      </c>
      <c r="N11" s="2">
        <f>M11/'Variables Generales'!$B$13*100</f>
        <v>0.11006118202400574</v>
      </c>
      <c r="P11" s="4">
        <v>90</v>
      </c>
      <c r="Q11" s="4">
        <v>90.1</v>
      </c>
      <c r="R11" s="6">
        <v>12.3</v>
      </c>
      <c r="S11" s="6">
        <f>(((Q11-2*R11)*1/1000)*'Variables Generales'!$B$7*'Variables Generales'!$B$8)/'Variables Generales'!$B$10</f>
        <v>207294.84978540774</v>
      </c>
      <c r="T11" s="6">
        <f>0.023*(S11^(0.8))*('Variables Generales'!$B$14^(0.3))</f>
        <v>571.99814690212304</v>
      </c>
      <c r="U11" s="5">
        <f>(1/(T11*'Variables Generales'!$B$6/((Q11-2*R11)*1/1000)))</f>
        <v>1.9743251808485794E-4</v>
      </c>
      <c r="V11" s="5">
        <f>((((Q11-2*R11)*1/1000)*LN(Q11/(Q11-2*R11)))/(2*'Variables Generales'!$B$5))</f>
        <v>4.3512471748410692E-2</v>
      </c>
      <c r="W11" s="5">
        <f>((Q11-2*R11)/('Variables Generales'!$B$3*Q11))</f>
        <v>4.8464668886422493E-2</v>
      </c>
      <c r="X11" s="5">
        <f t="shared" si="4"/>
        <v>9.2174573152918049E-2</v>
      </c>
      <c r="Y11" s="6">
        <f>(PI()*'Variables Generales'!$B$11*((Q11-2*R11)*1/1000)*('Variables Generales'!$B$13-'Variables Generales'!$B$12))/X11</f>
        <v>1674.3309334512803</v>
      </c>
      <c r="Z11" s="7">
        <f>(PI()*(((Q11-2*R11)/2)*1/1000)^2)*'Variables Generales'!$B$7*'Variables Generales'!$B$8</f>
        <v>4.9694189331168541</v>
      </c>
      <c r="AA11" s="6">
        <f>IF('Variables Generales'!$B$13-(Y11/(Z11*'Variables Generales'!$B$9))&lt;'Variables Generales'!$B$12,'Variables Generales'!$B$12,'Variables Generales'!$B$13-(Y11/(Z11*'Variables Generales'!$B$9)))</f>
        <v>69.919511012058166</v>
      </c>
      <c r="AB11" s="10">
        <f>'Variables Generales'!$B$13-AA11</f>
        <v>8.0488987941834012E-2</v>
      </c>
      <c r="AC11" s="2">
        <f>AB11/'Variables Generales'!$B$13*100</f>
        <v>0.1149842684883343</v>
      </c>
      <c r="AE11" s="4">
        <v>90</v>
      </c>
      <c r="AF11" s="4">
        <v>90.1</v>
      </c>
      <c r="AG11" s="6">
        <v>15</v>
      </c>
      <c r="AH11" s="6">
        <f>(((AF11-2*AG11)*1/1000)*'Variables Generales'!$B$7*'Variables Generales'!$B$8)/'Variables Generales'!$B$10</f>
        <v>190204.89270386266</v>
      </c>
      <c r="AI11" s="6">
        <f>0.023*(AH11^(0.8))*('Variables Generales'!$B$14^(0.3))</f>
        <v>533.95069904531817</v>
      </c>
      <c r="AJ11" s="5">
        <f>(1/(AI11*'Variables Generales'!$B$6/((AF11-2*AG11)*1/1000)))</f>
        <v>1.9406415206580293E-4</v>
      </c>
      <c r="AK11" s="5">
        <f>((((AF11-2*AG11)*1/1000)*LN(AF11/(AF11-2*AG11)))/(2*'Variables Generales'!$B$5))</f>
        <v>5.0698146701448191E-2</v>
      </c>
      <c r="AL11" s="5">
        <f>((AF11-2*AG11)/('Variables Generales'!$B$3*AF11))</f>
        <v>4.4469108398076204E-2</v>
      </c>
      <c r="AM11" s="5">
        <f t="shared" si="5"/>
        <v>9.5361319251590193E-2</v>
      </c>
      <c r="AN11" s="6">
        <f>(PI()*'Variables Generales'!$B$11*((AF11-2*AG11)*1/1000)*('Variables Generales'!$B$13-'Variables Generales'!$B$12))/AM11</f>
        <v>1484.9552205434547</v>
      </c>
      <c r="AO11" s="7">
        <f>(PI()*(((AF11-2*AG11)/2)*1/1000)^2)*'Variables Generales'!$B$7*'Variables Generales'!$B$8</f>
        <v>4.1838100065514601</v>
      </c>
      <c r="AP11" s="6">
        <f>IF('Variables Generales'!$B$13-(AN11/(AO11*'Variables Generales'!$B$9))&lt;'Variables Generales'!$B$12,'Variables Generales'!$B$12,'Variables Generales'!$B$13-(AN11/(AO11*'Variables Generales'!$B$9)))</f>
        <v>69.915210479509952</v>
      </c>
      <c r="AQ11" s="10">
        <f>'Variables Generales'!$B$13-AP11</f>
        <v>8.4789520490048176E-2</v>
      </c>
      <c r="AR11" s="2">
        <f>AQ11/'Variables Generales'!$B$13*100</f>
        <v>0.12112788641435454</v>
      </c>
    </row>
    <row r="12" spans="1:44" x14ac:dyDescent="0.25">
      <c r="A12" s="4">
        <v>110</v>
      </c>
      <c r="B12" s="4">
        <v>110.1</v>
      </c>
      <c r="C12" s="6">
        <v>10</v>
      </c>
      <c r="D12" s="6">
        <f>(((B12-2*C12)*1/1000)*'Variables Generales'!$B$7*'Variables Generales'!$B$8)/'Variables Generales'!$B$10</f>
        <v>285149.09871244634</v>
      </c>
      <c r="E12" s="6">
        <f>0.023*(D12^(0.8))*('Variables Generales'!$B$14^(0.3))</f>
        <v>738.21253376466996</v>
      </c>
      <c r="F12" s="5">
        <f>(1/(E12*'Variables Generales'!$B$6/((B12-2*C12)*1/1000)))</f>
        <v>2.1043374432291645E-4</v>
      </c>
      <c r="G12" s="5">
        <f>((((B12-2*C12)*1/1000)*LN(B12/(B12-2*C12)))/(2*'Variables Generales'!$B$5))</f>
        <v>3.7629679183754643E-2</v>
      </c>
      <c r="H12" s="5">
        <f>((B12-2*C12)/('Variables Generales'!$B$3*B12))</f>
        <v>5.4556463820768994E-2</v>
      </c>
      <c r="I12" s="5">
        <f t="shared" si="3"/>
        <v>9.2396576748846548E-2</v>
      </c>
      <c r="J12" s="6">
        <f>(PI()*'Variables Generales'!$B$11*((B12-2*C12)*1/1000)*('Variables Generales'!$B$13-'Variables Generales'!$B$12))/I12</f>
        <v>2297.629750324927</v>
      </c>
      <c r="K12" s="7">
        <f>(PI()*(((B12-2*C12)/2)*1/1000)^2)*'Variables Generales'!$B$7*'Variables Generales'!$B$8</f>
        <v>9.4031332890232378</v>
      </c>
      <c r="L12" s="6">
        <f>IF('Variables Generales'!$B$13-(J12/(K12*'Variables Generales'!$B$9))&lt;'Variables Generales'!$B$12,'Variables Generales'!$B$12,'Variables Generales'!$B$13-(J12/(K12*'Variables Generales'!$B$9)))</f>
        <v>69.941627508621139</v>
      </c>
      <c r="M12" s="10">
        <f>'Variables Generales'!$B$13-L12</f>
        <v>5.8372491378861469E-2</v>
      </c>
      <c r="N12" s="2">
        <f>M12/'Variables Generales'!$B$13*100</f>
        <v>8.3389273398373528E-2</v>
      </c>
      <c r="P12" s="4">
        <v>110</v>
      </c>
      <c r="Q12" s="4">
        <v>110.1</v>
      </c>
      <c r="R12" s="6">
        <v>15.1</v>
      </c>
      <c r="S12" s="6">
        <f>(((Q12-2*R12)*1/1000)*'Variables Generales'!$B$7*'Variables Generales'!$B$8)/'Variables Generales'!$B$10</f>
        <v>252868.06866952789</v>
      </c>
      <c r="T12" s="6">
        <f>0.023*(S12^(0.8))*('Variables Generales'!$B$14^(0.3))</f>
        <v>670.5621026253167</v>
      </c>
      <c r="U12" s="5">
        <f>(1/(T12*'Variables Generales'!$B$6/((Q12-2*R12)*1/1000)))</f>
        <v>2.0543752793412658E-4</v>
      </c>
      <c r="V12" s="5">
        <f>((((Q12-2*R12)*1/1000)*LN(Q12/(Q12-2*R12)))/(2*'Variables Generales'!$B$5))</f>
        <v>5.3368737411284971E-2</v>
      </c>
      <c r="W12" s="5">
        <f>((Q12-2*R12)/('Variables Generales'!$B$3*Q12))</f>
        <v>4.8380260369361182E-2</v>
      </c>
      <c r="X12" s="5">
        <f t="shared" si="4"/>
        <v>0.10195443530858028</v>
      </c>
      <c r="Y12" s="6">
        <f>(PI()*'Variables Generales'!$B$11*((Q12-2*R12)*1/1000)*('Variables Generales'!$B$13-'Variables Generales'!$B$12))/X12</f>
        <v>1846.5105436224676</v>
      </c>
      <c r="Z12" s="7">
        <f>(PI()*(((Q12-2*R12)/2)*1/1000)^2)*'Variables Generales'!$B$7*'Variables Generales'!$B$8</f>
        <v>7.3946320524928169</v>
      </c>
      <c r="AA12" s="6">
        <f>IF('Variables Generales'!$B$13-(Y12/(Z12*'Variables Generales'!$B$9))&lt;'Variables Generales'!$B$12,'Variables Generales'!$B$12,'Variables Generales'!$B$13-(Y12/(Z12*'Variables Generales'!$B$9)))</f>
        <v>69.94034649050252</v>
      </c>
      <c r="AB12" s="10">
        <f>'Variables Generales'!$B$13-AA12</f>
        <v>5.9653509497479718E-2</v>
      </c>
      <c r="AC12" s="2">
        <f>AB12/'Variables Generales'!$B$13*100</f>
        <v>8.5219299282113886E-2</v>
      </c>
      <c r="AE12" s="4">
        <v>110</v>
      </c>
      <c r="AF12" s="4">
        <v>110.1</v>
      </c>
      <c r="AG12" s="6">
        <v>18.3</v>
      </c>
      <c r="AH12" s="6">
        <f>(((AF12-2*AG12)*1/1000)*'Variables Generales'!$B$7*'Variables Generales'!$B$8)/'Variables Generales'!$B$10</f>
        <v>232613.30472103003</v>
      </c>
      <c r="AI12" s="6">
        <f>0.023*(AH12^(0.8))*('Variables Generales'!$B$14^(0.3))</f>
        <v>627.23668820800242</v>
      </c>
      <c r="AJ12" s="5">
        <f>(1/(AI12*'Variables Generales'!$B$6/((AF12-2*AG12)*1/1000)))</f>
        <v>2.0203559567454795E-4</v>
      </c>
      <c r="AK12" s="5">
        <f>((((AF12-2*AG12)*1/1000)*LN(AF12/(AF12-2*AG12)))/(2*'Variables Generales'!$B$5))</f>
        <v>6.1878369493694754E-2</v>
      </c>
      <c r="AL12" s="5">
        <f>((AF12-2*AG12)/('Variables Generales'!$B$3*AF12))</f>
        <v>4.4504995458673931E-2</v>
      </c>
      <c r="AM12" s="5">
        <f t="shared" si="5"/>
        <v>0.10658540054804323</v>
      </c>
      <c r="AN12" s="6">
        <f>(PI()*'Variables Generales'!$B$11*((AF12-2*AG12)*1/1000)*('Variables Generales'!$B$13-'Variables Generales'!$B$12))/AM12</f>
        <v>1624.8031544533767</v>
      </c>
      <c r="AO12" s="7">
        <f>(PI()*(((AF12-2*AG12)/2)*1/1000)^2)*'Variables Generales'!$B$7*'Variables Generales'!$B$8</f>
        <v>6.2574543281698078</v>
      </c>
      <c r="AP12" s="6">
        <f>IF('Variables Generales'!$B$13-(AN12/(AO12*'Variables Generales'!$B$9))&lt;'Variables Generales'!$B$12,'Variables Generales'!$B$12,'Variables Generales'!$B$13-(AN12/(AO12*'Variables Generales'!$B$9)))</f>
        <v>69.93796970578272</v>
      </c>
      <c r="AQ12" s="10">
        <f>'Variables Generales'!$B$13-AP12</f>
        <v>6.2030294217279902E-2</v>
      </c>
      <c r="AR12" s="2">
        <f>AQ12/'Variables Generales'!$B$13*100</f>
        <v>8.8614706024685574E-2</v>
      </c>
    </row>
    <row r="13" spans="1:44" x14ac:dyDescent="0.25">
      <c r="A13" s="4">
        <v>125</v>
      </c>
      <c r="B13" s="4">
        <v>125.1</v>
      </c>
      <c r="C13" s="6">
        <v>11.4</v>
      </c>
      <c r="D13" s="6">
        <f>(((B13-2*C13)*1/1000)*'Variables Generales'!$B$7*'Variables Generales'!$B$8)/'Variables Generales'!$B$10</f>
        <v>323759.7424892704</v>
      </c>
      <c r="E13" s="6">
        <f>0.023*(D13^(0.8))*('Variables Generales'!$B$14^(0.3))</f>
        <v>817.15057152061354</v>
      </c>
      <c r="F13" s="5">
        <f>(1/(E13*'Variables Generales'!$B$6/((B13-2*C13)*1/1000)))</f>
        <v>2.1584676862748575E-4</v>
      </c>
      <c r="G13" s="5">
        <f>((((B13-2*C13)*1/1000)*LN(B13/(B13-2*C13)))/(2*'Variables Generales'!$B$5))</f>
        <v>4.2881548049820049E-2</v>
      </c>
      <c r="H13" s="5">
        <f>((B13-2*C13)/('Variables Generales'!$B$3*B13))</f>
        <v>5.4516386890487607E-2</v>
      </c>
      <c r="I13" s="5">
        <f t="shared" si="3"/>
        <v>9.7613781708935143E-2</v>
      </c>
      <c r="J13" s="6">
        <f>(PI()*'Variables Generales'!$B$11*((B13-2*C13)*1/1000)*('Variables Generales'!$B$13-'Variables Generales'!$B$12))/I13</f>
        <v>2469.3100925585104</v>
      </c>
      <c r="K13" s="7">
        <f>(PI()*(((B13-2*C13)/2)*1/1000)^2)*'Variables Generales'!$B$7*'Variables Generales'!$B$8</f>
        <v>12.121999945587897</v>
      </c>
      <c r="L13" s="6">
        <f>IF('Variables Generales'!$B$13-(J13/(K13*'Variables Generales'!$B$9))&lt;'Variables Generales'!$B$12,'Variables Generales'!$B$12,'Variables Generales'!$B$13-(J13/(K13*'Variables Generales'!$B$9)))</f>
        <v>69.951336635753535</v>
      </c>
      <c r="M13" s="10">
        <f>'Variables Generales'!$B$13-L13</f>
        <v>4.8663364246465335E-2</v>
      </c>
      <c r="N13" s="2">
        <f>M13/'Variables Generales'!$B$13*100</f>
        <v>6.9519091780664774E-2</v>
      </c>
      <c r="P13" s="4">
        <v>125</v>
      </c>
      <c r="Q13" s="4">
        <v>125.1</v>
      </c>
      <c r="R13" s="6">
        <v>17.100000000000001</v>
      </c>
      <c r="S13" s="6">
        <f>(((Q13-2*R13)*1/1000)*'Variables Generales'!$B$7*'Variables Generales'!$B$8)/'Variables Generales'!$B$10</f>
        <v>287680.94420600863</v>
      </c>
      <c r="T13" s="6">
        <f>0.023*(S13^(0.8))*('Variables Generales'!$B$14^(0.3))</f>
        <v>743.45157937458782</v>
      </c>
      <c r="U13" s="5">
        <f>(1/(T13*'Variables Generales'!$B$6/((Q13-2*R13)*1/1000)))</f>
        <v>2.1080611337576981E-4</v>
      </c>
      <c r="V13" s="5">
        <f>((((Q13-2*R13)*1/1000)*LN(Q13/(Q13-2*R13)))/(2*'Variables Generales'!$B$5))</f>
        <v>6.0477553209811248E-2</v>
      </c>
      <c r="W13" s="5">
        <f>((Q13-2*R13)/('Variables Generales'!$B$3*Q13))</f>
        <v>4.8441247002398075E-2</v>
      </c>
      <c r="X13" s="5">
        <f t="shared" si="4"/>
        <v>0.10912960632558509</v>
      </c>
      <c r="Y13" s="6">
        <f>(PI()*'Variables Generales'!$B$11*((Q13-2*R13)*1/1000)*('Variables Generales'!$B$13-'Variables Generales'!$B$12))/X13</f>
        <v>1962.6028753323812</v>
      </c>
      <c r="Z13" s="7">
        <f>(PI()*(((Q13-2*R13)/2)*1/1000)^2)*'Variables Generales'!$B$7*'Variables Generales'!$B$8</f>
        <v>9.5708558836308519</v>
      </c>
      <c r="AA13" s="6">
        <f>IF('Variables Generales'!$B$13-(Y13/(Z13*'Variables Generales'!$B$9))&lt;'Variables Generales'!$B$12,'Variables Generales'!$B$12,'Variables Generales'!$B$13-(Y13/(Z13*'Variables Generales'!$B$9)))</f>
        <v>69.951012821073192</v>
      </c>
      <c r="AB13" s="10">
        <f>'Variables Generales'!$B$13-AA13</f>
        <v>4.8987178926807928E-2</v>
      </c>
      <c r="AC13" s="2">
        <f>AB13/'Variables Generales'!$B$13*100</f>
        <v>6.9981684181154177E-2</v>
      </c>
      <c r="AE13" s="4">
        <v>125</v>
      </c>
      <c r="AF13" s="4">
        <v>125.1</v>
      </c>
      <c r="AG13" s="6" t="s">
        <v>32</v>
      </c>
      <c r="AH13" s="6" t="s">
        <v>32</v>
      </c>
      <c r="AI13" s="6" t="s">
        <v>32</v>
      </c>
      <c r="AJ13" s="6" t="s">
        <v>32</v>
      </c>
      <c r="AK13" s="6" t="s">
        <v>32</v>
      </c>
      <c r="AL13" s="6" t="s">
        <v>32</v>
      </c>
      <c r="AM13" s="6" t="s">
        <v>32</v>
      </c>
      <c r="AN13" s="6" t="s">
        <v>32</v>
      </c>
      <c r="AO13" s="6" t="s">
        <v>32</v>
      </c>
      <c r="AP13" s="6" t="s">
        <v>32</v>
      </c>
      <c r="AQ13" s="12" t="s">
        <v>32</v>
      </c>
      <c r="AR13" s="6" t="s">
        <v>32</v>
      </c>
    </row>
    <row r="14" spans="1:44" x14ac:dyDescent="0.25">
      <c r="A14" s="4">
        <v>160</v>
      </c>
      <c r="B14" s="4">
        <v>160.1</v>
      </c>
      <c r="C14" s="6">
        <v>14.6</v>
      </c>
      <c r="D14" s="6">
        <f>(((B14-2*C14)*1/1000)*'Variables Generales'!$B$7*'Variables Generales'!$B$8)/'Variables Generales'!$B$10</f>
        <v>414273.21888412023</v>
      </c>
      <c r="E14" s="6">
        <f>0.023*(D14^(0.8))*('Variables Generales'!$B$14^(0.3))</f>
        <v>995.29838429165341</v>
      </c>
      <c r="F14" s="5">
        <f>(1/(E14*'Variables Generales'!$B$6/((B14-2*C14)*1/1000)))</f>
        <v>2.2675577367990555E-4</v>
      </c>
      <c r="G14" s="5">
        <f>((((B14-2*C14)*1/1000)*LN(B14/(B14-2*C14)))/(2*'Variables Generales'!$B$5))</f>
        <v>5.4913899111800071E-2</v>
      </c>
      <c r="H14" s="5">
        <f>((B14-2*C14)/('Variables Generales'!$B$3*B14))</f>
        <v>5.4507599417031025E-2</v>
      </c>
      <c r="I14" s="5">
        <f t="shared" si="3"/>
        <v>0.109648254302511</v>
      </c>
      <c r="J14" s="6">
        <f>(PI()*'Variables Generales'!$B$11*((B14-2*C14)*1/1000)*('Variables Generales'!$B$13-'Variables Generales'!$B$12))/I14</f>
        <v>2812.8661119880212</v>
      </c>
      <c r="K14" s="7">
        <f>(PI()*(((B14-2*C14)/2)*1/1000)^2)*'Variables Generales'!$B$7*'Variables Generales'!$B$8</f>
        <v>19.847339718981413</v>
      </c>
      <c r="L14" s="6">
        <f>IF('Variables Generales'!$B$13-(J14/(K14*'Variables Generales'!$B$9))&lt;'Variables Generales'!$B$12,'Variables Generales'!$B$12,'Variables Generales'!$B$13-(J14/(K14*'Variables Generales'!$B$9)))</f>
        <v>69.966143073281714</v>
      </c>
      <c r="M14" s="10">
        <f>'Variables Generales'!$B$13-L14</f>
        <v>3.3856926718286218E-2</v>
      </c>
      <c r="N14" s="2">
        <f>M14/'Variables Generales'!$B$13*100</f>
        <v>4.836703816898031E-2</v>
      </c>
      <c r="P14" s="4">
        <v>160</v>
      </c>
      <c r="Q14" s="4">
        <v>160.1</v>
      </c>
      <c r="R14" s="6">
        <v>21.9</v>
      </c>
      <c r="S14" s="6">
        <f>(((Q14-2*R14)*1/1000)*'Variables Generales'!$B$7*'Variables Generales'!$B$8)/'Variables Generales'!$B$10</f>
        <v>368067.03862660943</v>
      </c>
      <c r="T14" s="6">
        <f>0.023*(S14^(0.8))*('Variables Generales'!$B$14^(0.3))</f>
        <v>905.45183581289643</v>
      </c>
      <c r="U14" s="5">
        <f>(1/(T14*'Variables Generales'!$B$6/((Q14-2*R14)*1/1000)))</f>
        <v>2.21455447378148E-4</v>
      </c>
      <c r="V14" s="5">
        <f>((((Q14-2*R14)*1/1000)*LN(Q14/(Q14-2*R14)))/(2*'Variables Generales'!$B$5))</f>
        <v>7.7442609757494243E-2</v>
      </c>
      <c r="W14" s="5">
        <f>((Q14-2*R14)/('Variables Generales'!$B$3*Q14))</f>
        <v>4.8428065792213197E-2</v>
      </c>
      <c r="X14" s="5">
        <f t="shared" si="4"/>
        <v>0.12609213099708558</v>
      </c>
      <c r="Y14" s="6">
        <f>(PI()*'Variables Generales'!$B$11*((Q14-2*R14)*1/1000)*('Variables Generales'!$B$13-'Variables Generales'!$B$12))/X14</f>
        <v>2173.2158624212902</v>
      </c>
      <c r="Z14" s="7">
        <f>(PI()*(((Q14-2*R14)/2)*1/1000)^2)*'Variables Generales'!$B$7*'Variables Generales'!$B$8</f>
        <v>15.66687721449083</v>
      </c>
      <c r="AA14" s="6">
        <f>IF('Variables Generales'!$B$13-(Y14/(Z14*'Variables Generales'!$B$9))&lt;'Variables Generales'!$B$12,'Variables Generales'!$B$12,'Variables Generales'!$B$13-(Y14/(Z14*'Variables Generales'!$B$9)))</f>
        <v>69.966862388460797</v>
      </c>
      <c r="AB14" s="10">
        <f>'Variables Generales'!$B$13-AA14</f>
        <v>3.3137611539203249E-2</v>
      </c>
      <c r="AC14" s="2">
        <f>AB14/'Variables Generales'!$B$13*100</f>
        <v>4.7339445056004639E-2</v>
      </c>
      <c r="AE14" s="4">
        <v>160</v>
      </c>
      <c r="AF14" s="4">
        <v>160.1</v>
      </c>
      <c r="AG14" s="6" t="s">
        <v>32</v>
      </c>
      <c r="AH14" s="6" t="s">
        <v>32</v>
      </c>
      <c r="AI14" s="6" t="s">
        <v>32</v>
      </c>
      <c r="AJ14" s="6" t="s">
        <v>32</v>
      </c>
      <c r="AK14" s="6" t="s">
        <v>32</v>
      </c>
      <c r="AL14" s="6" t="s">
        <v>32</v>
      </c>
      <c r="AM14" s="6" t="s">
        <v>32</v>
      </c>
      <c r="AN14" s="6" t="s">
        <v>32</v>
      </c>
      <c r="AO14" s="6" t="s">
        <v>32</v>
      </c>
      <c r="AP14" s="6" t="s">
        <v>32</v>
      </c>
      <c r="AQ14" s="12" t="s">
        <v>32</v>
      </c>
      <c r="AR14" s="6" t="s">
        <v>32</v>
      </c>
    </row>
    <row r="15" spans="1:44" x14ac:dyDescent="0.25">
      <c r="A15" s="4">
        <v>200</v>
      </c>
      <c r="B15" s="4">
        <v>200.1</v>
      </c>
      <c r="C15" s="6">
        <v>18.2</v>
      </c>
      <c r="D15" s="6">
        <f>(((B15-2*C15)*1/1000)*'Variables Generales'!$B$7*'Variables Generales'!$B$8)/'Variables Generales'!$B$10</f>
        <v>518078.88412017166</v>
      </c>
      <c r="E15" s="6">
        <f>0.023*(D15^(0.8))*('Variables Generales'!$B$14^(0.3))</f>
        <v>1190.2563999998183</v>
      </c>
      <c r="F15" s="5">
        <f>(1/(E15*'Variables Generales'!$B$6/((B15-2*C15)*1/1000)))</f>
        <v>2.3712653787065366E-4</v>
      </c>
      <c r="G15" s="5">
        <f>((((B15-2*C15)*1/1000)*LN(B15/(B15-2*C15)))/(2*'Variables Generales'!$B$5))</f>
        <v>6.8474945116046626E-2</v>
      </c>
      <c r="H15" s="5">
        <f>((B15-2*C15)/('Variables Generales'!$B$3*B15))</f>
        <v>5.4539396968182573E-2</v>
      </c>
      <c r="I15" s="5">
        <f t="shared" si="3"/>
        <v>0.12325146862209985</v>
      </c>
      <c r="J15" s="6">
        <f>(PI()*'Variables Generales'!$B$11*((B15-2*C15)*1/1000)*('Variables Generales'!$B$13-'Variables Generales'!$B$12))/I15</f>
        <v>3129.4478058278205</v>
      </c>
      <c r="K15" s="7">
        <f>(PI()*(((B15-2*C15)/2)*1/1000)^2)*'Variables Generales'!$B$7*'Variables Generales'!$B$8</f>
        <v>31.039903979907031</v>
      </c>
      <c r="L15" s="6">
        <f>IF('Variables Generales'!$B$13-(J15/(K15*'Variables Generales'!$B$9))&lt;'Variables Generales'!$B$12,'Variables Generales'!$B$12,'Variables Generales'!$B$13-(J15/(K15*'Variables Generales'!$B$9)))</f>
        <v>69.975914918541463</v>
      </c>
      <c r="M15" s="10">
        <f>'Variables Generales'!$B$13-L15</f>
        <v>2.4085081458537161E-2</v>
      </c>
      <c r="N15" s="2">
        <f>M15/'Variables Generales'!$B$13*100</f>
        <v>3.4407259226481655E-2</v>
      </c>
      <c r="P15" s="4">
        <v>200</v>
      </c>
      <c r="Q15" s="4">
        <v>200.1</v>
      </c>
      <c r="R15" s="6">
        <v>27.4</v>
      </c>
      <c r="S15" s="6">
        <f>(((Q15-2*R15)*1/1000)*'Variables Generales'!$B$7*'Variables Generales'!$B$8)/'Variables Generales'!$B$10</f>
        <v>459846.4377682404</v>
      </c>
      <c r="T15" s="6">
        <f>0.023*(S15^(0.8))*('Variables Generales'!$B$14^(0.3))</f>
        <v>1081.9671451734048</v>
      </c>
      <c r="U15" s="5">
        <f>(1/(T15*'Variables Generales'!$B$6/((Q15-2*R15)*1/1000)))</f>
        <v>2.3153867702624232E-4</v>
      </c>
      <c r="V15" s="5">
        <f>((((Q15-2*R15)*1/1000)*LN(Q15/(Q15-2*R15)))/(2*'Variables Generales'!$B$5))</f>
        <v>9.6871713121363237E-2</v>
      </c>
      <c r="W15" s="5">
        <f>((Q15-2*R15)/('Variables Generales'!$B$3*Q15))</f>
        <v>4.8409128768948866E-2</v>
      </c>
      <c r="X15" s="5">
        <f t="shared" si="4"/>
        <v>0.14551238056733834</v>
      </c>
      <c r="Y15" s="6">
        <f>(PI()*'Variables Generales'!$B$11*((Q15-2*R15)*1/1000)*('Variables Generales'!$B$13-'Variables Generales'!$B$12))/X15</f>
        <v>2352.755539357815</v>
      </c>
      <c r="Z15" s="7">
        <f>(PI()*(((Q15-2*R15)/2)*1/1000)^2)*'Variables Generales'!$B$7*'Variables Generales'!$B$8</f>
        <v>24.454243870093119</v>
      </c>
      <c r="AA15" s="6">
        <f>IF('Variables Generales'!$B$13-(Y15/(Z15*'Variables Generales'!$B$9))&lt;'Variables Generales'!$B$12,'Variables Generales'!$B$12,'Variables Generales'!$B$13-(Y15/(Z15*'Variables Generales'!$B$9)))</f>
        <v>69.977016120201966</v>
      </c>
      <c r="AB15" s="10">
        <f>'Variables Generales'!$B$13-AA15</f>
        <v>2.2983879798033513E-2</v>
      </c>
      <c r="AC15" s="2">
        <f>AB15/'Variables Generales'!$B$13*100</f>
        <v>3.2834113997190731E-2</v>
      </c>
      <c r="AE15" s="4">
        <v>200</v>
      </c>
      <c r="AF15" s="4">
        <v>200.1</v>
      </c>
      <c r="AG15" s="6" t="s">
        <v>32</v>
      </c>
      <c r="AH15" s="6" t="s">
        <v>32</v>
      </c>
      <c r="AI15" s="6" t="s">
        <v>32</v>
      </c>
      <c r="AJ15" s="6" t="s">
        <v>32</v>
      </c>
      <c r="AK15" s="6" t="s">
        <v>32</v>
      </c>
      <c r="AL15" s="6" t="s">
        <v>32</v>
      </c>
      <c r="AM15" s="6" t="s">
        <v>32</v>
      </c>
      <c r="AN15" s="6" t="s">
        <v>32</v>
      </c>
      <c r="AO15" s="6" t="s">
        <v>32</v>
      </c>
      <c r="AP15" s="6" t="s">
        <v>32</v>
      </c>
      <c r="AQ15" s="12" t="s">
        <v>32</v>
      </c>
      <c r="AR15" s="6" t="s">
        <v>32</v>
      </c>
    </row>
    <row r="16" spans="1:44" x14ac:dyDescent="0.25">
      <c r="A16" s="4">
        <v>225</v>
      </c>
      <c r="B16" s="4">
        <v>225.1</v>
      </c>
      <c r="C16" s="6">
        <v>20.5</v>
      </c>
      <c r="D16" s="6">
        <f>(((B16-2*C16)*1/1000)*'Variables Generales'!$B$7*'Variables Generales'!$B$8)/'Variables Generales'!$B$10</f>
        <v>582640.94420600869</v>
      </c>
      <c r="E16" s="6">
        <f>0.023*(D16^(0.8))*('Variables Generales'!$B$14^(0.3))</f>
        <v>1307.5087762729631</v>
      </c>
      <c r="F16" s="5">
        <f>(1/(E16*'Variables Generales'!$B$6/((B16-2*C16)*1/1000)))</f>
        <v>2.4276226581685533E-4</v>
      </c>
      <c r="G16" s="5">
        <f>((((B16-2*C16)*1/1000)*LN(B16/(B16-2*C16)))/(2*'Variables Generales'!$B$5))</f>
        <v>7.711705822066621E-2</v>
      </c>
      <c r="H16" s="5">
        <f>((B16-2*C16)/('Variables Generales'!$B$3*B16))</f>
        <v>5.4523915296905076E-2</v>
      </c>
      <c r="I16" s="5">
        <f t="shared" si="3"/>
        <v>0.13188373578338813</v>
      </c>
      <c r="J16" s="6">
        <f>(PI()*'Variables Generales'!$B$11*((B16-2*C16)*1/1000)*('Variables Generales'!$B$13-'Variables Generales'!$B$12))/I16</f>
        <v>3289.0742976591382</v>
      </c>
      <c r="K16" s="7">
        <f>(PI()*(((B16-2*C16)/2)*1/1000)^2)*'Variables Generales'!$B$7*'Variables Generales'!$B$8</f>
        <v>39.258218451263261</v>
      </c>
      <c r="L16" s="6">
        <f>IF('Variables Generales'!$B$13-(J16/(K16*'Variables Generales'!$B$9))&lt;'Variables Generales'!$B$12,'Variables Generales'!$B$12,'Variables Generales'!$B$13-(J16/(K16*'Variables Generales'!$B$9)))</f>
        <v>69.97998554020549</v>
      </c>
      <c r="M16" s="10">
        <f>'Variables Generales'!$B$13-L16</f>
        <v>2.0014459794509776E-2</v>
      </c>
      <c r="N16" s="2">
        <f>M16/'Variables Generales'!$B$13*100</f>
        <v>2.8592085420728251E-2</v>
      </c>
      <c r="P16" s="4">
        <v>225</v>
      </c>
      <c r="Q16" s="4">
        <v>225.1</v>
      </c>
      <c r="R16" s="6">
        <v>30.8</v>
      </c>
      <c r="S16" s="6">
        <f>(((Q16-2*R16)*1/1000)*'Variables Generales'!$B$7*'Variables Generales'!$B$8)/'Variables Generales'!$B$10</f>
        <v>517445.9227467812</v>
      </c>
      <c r="T16" s="6">
        <f>0.023*(S16^(0.8))*('Variables Generales'!$B$14^(0.3))</f>
        <v>1189.0929039554971</v>
      </c>
      <c r="U16" s="5">
        <f>(1/(T16*'Variables Generales'!$B$6/((Q16-2*R16)*1/1000)))</f>
        <v>2.3706856780190508E-4</v>
      </c>
      <c r="V16" s="5">
        <f>((((Q16-2*R16)*1/1000)*LN(Q16/(Q16-2*R16)))/(2*'Variables Generales'!$B$5))</f>
        <v>0.10890862992411329</v>
      </c>
      <c r="W16" s="5">
        <f>((Q16-2*R16)/('Variables Generales'!$B$3*Q16))</f>
        <v>4.8422923145268769E-2</v>
      </c>
      <c r="X16" s="5">
        <f t="shared" si="4"/>
        <v>0.15756862163718396</v>
      </c>
      <c r="Y16" s="6">
        <f>(PI()*'Variables Generales'!$B$11*((Q16-2*R16)*1/1000)*('Variables Generales'!$B$13-'Variables Generales'!$B$12))/X16</f>
        <v>2444.8890594060872</v>
      </c>
      <c r="Z16" s="7">
        <f>(PI()*(((Q16-2*R16)/2)*1/1000)^2)*'Variables Generales'!$B$7*'Variables Generales'!$B$8</f>
        <v>30.96410448687443</v>
      </c>
      <c r="AA16" s="6">
        <f>IF('Variables Generales'!$B$13-(Y16/(Z16*'Variables Generales'!$B$9))&lt;'Variables Generales'!$B$12,'Variables Generales'!$B$12,'Variables Generales'!$B$13-(Y16/(Z16*'Variables Generales'!$B$9)))</f>
        <v>69.981137406357149</v>
      </c>
      <c r="AB16" s="10">
        <f>'Variables Generales'!$B$13-AA16</f>
        <v>1.8862593642850811E-2</v>
      </c>
      <c r="AC16" s="2">
        <f>AB16/'Variables Generales'!$B$13*100</f>
        <v>2.6946562346929728E-2</v>
      </c>
      <c r="AE16" s="4">
        <v>225</v>
      </c>
      <c r="AF16" s="4">
        <v>225.1</v>
      </c>
      <c r="AG16" s="6" t="s">
        <v>32</v>
      </c>
      <c r="AH16" s="6" t="s">
        <v>32</v>
      </c>
      <c r="AI16" s="6" t="s">
        <v>32</v>
      </c>
      <c r="AJ16" s="6" t="s">
        <v>32</v>
      </c>
      <c r="AK16" s="6" t="s">
        <v>32</v>
      </c>
      <c r="AL16" s="6" t="s">
        <v>32</v>
      </c>
      <c r="AM16" s="6" t="s">
        <v>32</v>
      </c>
      <c r="AN16" s="6" t="s">
        <v>32</v>
      </c>
      <c r="AO16" s="6" t="s">
        <v>32</v>
      </c>
      <c r="AP16" s="6" t="s">
        <v>32</v>
      </c>
      <c r="AQ16" s="12" t="s">
        <v>32</v>
      </c>
      <c r="AR16" s="6" t="s">
        <v>32</v>
      </c>
    </row>
    <row r="17" spans="1:44" x14ac:dyDescent="0.25">
      <c r="A17" s="4">
        <v>250</v>
      </c>
      <c r="B17" s="4">
        <v>250.1</v>
      </c>
      <c r="C17" s="6">
        <v>22.7</v>
      </c>
      <c r="D17" s="6">
        <f>(((B17-2*C17)*1/1000)*'Variables Generales'!$B$7*'Variables Generales'!$B$8)/'Variables Generales'!$B$10</f>
        <v>647835.96566523612</v>
      </c>
      <c r="E17" s="6">
        <f>0.023*(D17^(0.8))*('Variables Generales'!$B$14^(0.3))</f>
        <v>1423.2980552571501</v>
      </c>
      <c r="F17" s="5">
        <f>(1/(E17*'Variables Generales'!$B$6/((B17-2*C17)*1/1000)))</f>
        <v>2.4796706015241054E-4</v>
      </c>
      <c r="G17" s="5">
        <f>((((B17-2*C17)*1/1000)*LN(B17/(B17-2*C17)))/(2*'Variables Generales'!$B$5))</f>
        <v>8.5426148262047211E-2</v>
      </c>
      <c r="H17" s="5">
        <f>((B17-2*C17)/('Variables Generales'!$B$3*B17))</f>
        <v>5.4564840730374514E-2</v>
      </c>
      <c r="I17" s="5">
        <f t="shared" si="3"/>
        <v>0.14023895605257414</v>
      </c>
      <c r="J17" s="6">
        <f>(PI()*'Variables Generales'!$B$11*((B17-2*C17)*1/1000)*('Variables Generales'!$B$13-'Variables Generales'!$B$12))/I17</f>
        <v>3439.2227788800624</v>
      </c>
      <c r="K17" s="7">
        <f>(PI()*(((B17-2*C17)/2)*1/1000)^2)*'Variables Generales'!$B$7*'Variables Generales'!$B$8</f>
        <v>48.535409214653313</v>
      </c>
      <c r="L17" s="6">
        <f>IF('Variables Generales'!$B$13-(J17/(K17*'Variables Generales'!$B$9))&lt;'Variables Generales'!$B$12,'Variables Generales'!$B$12,'Variables Generales'!$B$13-(J17/(K17*'Variables Generales'!$B$9)))</f>
        <v>69.983072127123577</v>
      </c>
      <c r="M17" s="10">
        <f>'Variables Generales'!$B$13-L17</f>
        <v>1.6927872876422612E-2</v>
      </c>
      <c r="N17" s="2">
        <f>M17/'Variables Generales'!$B$13*100</f>
        <v>2.4182675537746588E-2</v>
      </c>
      <c r="P17" s="4">
        <v>250</v>
      </c>
      <c r="Q17" s="4">
        <v>250.1</v>
      </c>
      <c r="R17" s="6">
        <v>34.200000000000003</v>
      </c>
      <c r="S17" s="6">
        <f>(((Q17-2*R17)*1/1000)*'Variables Generales'!$B$7*'Variables Generales'!$B$8)/'Variables Generales'!$B$10</f>
        <v>575045.40772532206</v>
      </c>
      <c r="T17" s="6">
        <f>0.023*(S17^(0.8))*('Variables Generales'!$B$14^(0.3))</f>
        <v>1293.8547473890185</v>
      </c>
      <c r="U17" s="5">
        <f>(1/(T17*'Variables Generales'!$B$6/((Q17-2*R17)*1/1000)))</f>
        <v>2.4212599034099616E-4</v>
      </c>
      <c r="V17" s="5">
        <f>((((Q17-2*R17)*1/1000)*LN(Q17/(Q17-2*R17)))/(2*'Variables Generales'!$B$5))</f>
        <v>0.12094552461016476</v>
      </c>
      <c r="W17" s="5">
        <f>((Q17-2*R17)/('Variables Generales'!$B$3*Q17))</f>
        <v>4.8433959749433556E-2</v>
      </c>
      <c r="X17" s="5">
        <f t="shared" si="4"/>
        <v>0.16962161034993933</v>
      </c>
      <c r="Y17" s="6">
        <f>(PI()*'Variables Generales'!$B$11*((Q17-2*R17)*1/1000)*('Variables Generales'!$B$13-'Variables Generales'!$B$12))/X17</f>
        <v>2523.974026568379</v>
      </c>
      <c r="Z17" s="7">
        <f>(PI()*(((Q17-2*R17)/2)*1/1000)^2)*'Variables Generales'!$B$7*'Variables Generales'!$B$8</f>
        <v>38.2413191400898</v>
      </c>
      <c r="AA17" s="6">
        <f>IF('Variables Generales'!$B$13-(Y17/(Z17*'Variables Generales'!$B$9))&lt;'Variables Generales'!$B$12,'Variables Generales'!$B$12,'Variables Generales'!$B$13-(Y17/(Z17*'Variables Generales'!$B$9)))</f>
        <v>69.984232864768757</v>
      </c>
      <c r="AB17" s="10">
        <f>'Variables Generales'!$B$13-AA17</f>
        <v>1.5767135231243401E-2</v>
      </c>
      <c r="AC17" s="2">
        <f>AB17/'Variables Generales'!$B$13*100</f>
        <v>2.2524478901776286E-2</v>
      </c>
      <c r="AE17" s="4">
        <v>250</v>
      </c>
      <c r="AF17" s="4">
        <v>250.1</v>
      </c>
      <c r="AG17" s="6" t="s">
        <v>32</v>
      </c>
      <c r="AH17" s="6" t="s">
        <v>32</v>
      </c>
      <c r="AI17" s="6" t="s">
        <v>32</v>
      </c>
      <c r="AJ17" s="6" t="s">
        <v>32</v>
      </c>
      <c r="AK17" s="6" t="s">
        <v>32</v>
      </c>
      <c r="AL17" s="6" t="s">
        <v>32</v>
      </c>
      <c r="AM17" s="6" t="s">
        <v>32</v>
      </c>
      <c r="AN17" s="6" t="s">
        <v>32</v>
      </c>
      <c r="AO17" s="6" t="s">
        <v>32</v>
      </c>
      <c r="AP17" s="6" t="s">
        <v>32</v>
      </c>
      <c r="AQ17" s="12" t="s">
        <v>32</v>
      </c>
      <c r="AR17" s="6" t="s">
        <v>32</v>
      </c>
    </row>
    <row r="18" spans="1:44" x14ac:dyDescent="0.25">
      <c r="A18" s="4">
        <v>315</v>
      </c>
      <c r="B18" s="4">
        <v>315.10000000000002</v>
      </c>
      <c r="C18" s="6">
        <v>28.6</v>
      </c>
      <c r="D18" s="6">
        <f>(((B18-2*C18)*1/1000)*'Variables Generales'!$B$7*'Variables Generales'!$B$8)/'Variables Generales'!$B$10</f>
        <v>816203.69098712457</v>
      </c>
      <c r="E18" s="6">
        <f>0.023*(D18^(0.8))*('Variables Generales'!$B$14^(0.3))</f>
        <v>1712.2321820969726</v>
      </c>
      <c r="F18" s="5">
        <f>(1/(E18*'Variables Generales'!$B$6/((B18-2*C18)*1/1000)))</f>
        <v>2.5969326885867986E-4</v>
      </c>
      <c r="G18" s="5">
        <f>((((B18-2*C18)*1/1000)*LN(B18/(B18-2*C18)))/(2*'Variables Generales'!$B$5))</f>
        <v>0.10762926508833816</v>
      </c>
      <c r="H18" s="5">
        <f>((B18-2*C18)/('Variables Generales'!$B$3*B18))</f>
        <v>5.456468845869037E-2</v>
      </c>
      <c r="I18" s="5">
        <f t="shared" si="3"/>
        <v>0.1624536468158872</v>
      </c>
      <c r="J18" s="6">
        <f>(PI()*'Variables Generales'!$B$11*((B18-2*C18)*1/1000)*('Variables Generales'!$B$13-'Variables Generales'!$B$12))/I18</f>
        <v>3740.5288888915184</v>
      </c>
      <c r="K18" s="7">
        <f>(PI()*(((B18-2*C18)/2)*1/1000)^2)*'Variables Generales'!$B$7*'Variables Generales'!$B$8</f>
        <v>77.041671124347246</v>
      </c>
      <c r="L18" s="6">
        <f>IF('Variables Generales'!$B$13-(J18/(K18*'Variables Generales'!$B$9))&lt;'Variables Generales'!$B$12,'Variables Generales'!$B$12,'Variables Generales'!$B$13-(J18/(K18*'Variables Generales'!$B$9)))</f>
        <v>69.988401332606657</v>
      </c>
      <c r="M18" s="10">
        <f>'Variables Generales'!$B$13-L18</f>
        <v>1.1598667393343476E-2</v>
      </c>
      <c r="N18" s="2">
        <f>M18/'Variables Generales'!$B$13*100</f>
        <v>1.6569524847633535E-2</v>
      </c>
      <c r="P18" s="4">
        <v>315</v>
      </c>
      <c r="Q18" s="4">
        <v>315.10000000000002</v>
      </c>
      <c r="R18" s="6">
        <v>44</v>
      </c>
      <c r="S18" s="6">
        <f>(((Q18-2*R18)*1/1000)*'Variables Generales'!$B$7*'Variables Generales'!$B$8)/'Variables Generales'!$B$10</f>
        <v>718727.63948497863</v>
      </c>
      <c r="T18" s="6">
        <f>0.023*(S18^(0.8))*('Variables Generales'!$B$14^(0.3))</f>
        <v>1546.5903255743963</v>
      </c>
      <c r="U18" s="5">
        <f>(1/(T18*'Variables Generales'!$B$6/((Q18-2*R18)*1/1000)))</f>
        <v>2.5317093845942084E-4</v>
      </c>
      <c r="V18" s="5">
        <f>((((Q18-2*R18)*1/1000)*LN(Q18/(Q18-2*R18)))/(2*'Variables Generales'!$B$5))</f>
        <v>0.1549482480852182</v>
      </c>
      <c r="W18" s="5">
        <f>((Q18-2*R18)/('Variables Generales'!$B$3*Q18))</f>
        <v>4.8048238654395434E-2</v>
      </c>
      <c r="X18" s="5">
        <f t="shared" si="4"/>
        <v>0.20324965767807307</v>
      </c>
      <c r="Y18" s="6">
        <f>(PI()*'Variables Generales'!$B$11*((Q18-2*R18)*1/1000)*('Variables Generales'!$B$13-'Variables Generales'!$B$12))/X18</f>
        <v>2632.6822629645599</v>
      </c>
      <c r="Z18" s="7">
        <f>(PI()*(((Q18-2*R18)/2)*1/1000)^2)*'Variables Generales'!$B$7*'Variables Generales'!$B$8</f>
        <v>59.738907876774356</v>
      </c>
      <c r="AA18" s="6">
        <f>IF('Variables Generales'!$B$13-(Y18/(Z18*'Variables Generales'!$B$9))&lt;'Variables Generales'!$B$12,'Variables Generales'!$B$12,'Variables Generales'!$B$13-(Y18/(Z18*'Variables Generales'!$B$9)))</f>
        <v>69.989472095305857</v>
      </c>
      <c r="AB18" s="10">
        <f>'Variables Generales'!$B$13-AA18</f>
        <v>1.0527904694143331E-2</v>
      </c>
      <c r="AC18" s="2">
        <f>AB18/'Variables Generales'!$B$13*100</f>
        <v>1.5039863848776187E-2</v>
      </c>
      <c r="AE18" s="4">
        <v>315</v>
      </c>
      <c r="AF18" s="4">
        <v>315.10000000000002</v>
      </c>
      <c r="AG18" s="6" t="s">
        <v>32</v>
      </c>
      <c r="AH18" s="6" t="s">
        <v>32</v>
      </c>
      <c r="AI18" s="6" t="s">
        <v>32</v>
      </c>
      <c r="AJ18" s="6" t="s">
        <v>32</v>
      </c>
      <c r="AK18" s="6" t="s">
        <v>32</v>
      </c>
      <c r="AL18" s="6" t="s">
        <v>32</v>
      </c>
      <c r="AM18" s="6" t="s">
        <v>32</v>
      </c>
      <c r="AN18" s="6" t="s">
        <v>32</v>
      </c>
      <c r="AO18" s="6" t="s">
        <v>32</v>
      </c>
      <c r="AP18" s="6" t="s">
        <v>32</v>
      </c>
      <c r="AQ18" s="12" t="s">
        <v>32</v>
      </c>
      <c r="AR18" s="6" t="s">
        <v>32</v>
      </c>
    </row>
    <row r="19" spans="1:44" x14ac:dyDescent="0.25">
      <c r="A19" s="4">
        <v>355</v>
      </c>
      <c r="B19" s="4">
        <v>355.1</v>
      </c>
      <c r="C19" s="6">
        <v>32.200000000000003</v>
      </c>
      <c r="D19" s="6">
        <f>(((B19-2*C19)*1/1000)*'Variables Generales'!$B$7*'Variables Generales'!$B$8)/'Variables Generales'!$B$10</f>
        <v>920009.35622317623</v>
      </c>
      <c r="E19" s="6">
        <f>0.023*(D19^(0.8))*('Variables Generales'!$B$14^(0.3))</f>
        <v>1884.3327974754864</v>
      </c>
      <c r="F19" s="5">
        <f>(1/(E19*'Variables Generales'!$B$6/((B19-2*C19)*1/1000)))</f>
        <v>2.659863996546739E-4</v>
      </c>
      <c r="G19" s="5">
        <f>((((B19-2*C19)*1/1000)*LN(B19/(B19-2*C19)))/(2*'Variables Generales'!$B$5))</f>
        <v>0.12119018486268833</v>
      </c>
      <c r="H19" s="5">
        <f>((B19-2*C19)/('Variables Generales'!$B$3*B19))</f>
        <v>5.4576175725147856E-2</v>
      </c>
      <c r="I19" s="5">
        <f t="shared" si="3"/>
        <v>0.17603234698749087</v>
      </c>
      <c r="J19" s="6">
        <f>(PI()*'Variables Generales'!$B$11*((B19-2*C19)*1/1000)*('Variables Generales'!$B$13-'Variables Generales'!$B$12))/I19</f>
        <v>3891.0220196495366</v>
      </c>
      <c r="K19" s="7">
        <f>(PI()*(((B19-2*C19)/2)*1/1000)^2)*'Variables Generales'!$B$7*'Variables Generales'!$B$8</f>
        <v>97.884307762309945</v>
      </c>
      <c r="L19" s="6">
        <f>IF('Variables Generales'!$B$13-(J19/(K19*'Variables Generales'!$B$9))&lt;'Variables Generales'!$B$12,'Variables Generales'!$B$12,'Variables Generales'!$B$13-(J19/(K19*'Variables Generales'!$B$9)))</f>
        <v>69.990503766371731</v>
      </c>
      <c r="M19" s="10">
        <f>'Variables Generales'!$B$13-L19</f>
        <v>9.496233628269124E-3</v>
      </c>
      <c r="N19" s="2">
        <f>M19/'Variables Generales'!$B$13*100</f>
        <v>1.3566048040384462E-2</v>
      </c>
      <c r="P19" s="4">
        <v>355</v>
      </c>
      <c r="Q19" s="4">
        <v>355.1</v>
      </c>
      <c r="R19" s="6" t="s">
        <v>32</v>
      </c>
      <c r="S19" s="6" t="s">
        <v>32</v>
      </c>
      <c r="T19" s="6" t="s">
        <v>32</v>
      </c>
      <c r="U19" s="6" t="s">
        <v>32</v>
      </c>
      <c r="V19" s="6" t="s">
        <v>32</v>
      </c>
      <c r="W19" s="6" t="s">
        <v>32</v>
      </c>
      <c r="X19" s="6" t="s">
        <v>32</v>
      </c>
      <c r="Y19" s="6" t="s">
        <v>32</v>
      </c>
      <c r="Z19" s="6" t="s">
        <v>32</v>
      </c>
      <c r="AA19" s="6" t="s">
        <v>32</v>
      </c>
      <c r="AB19" s="12" t="s">
        <v>32</v>
      </c>
      <c r="AC19" s="6" t="s">
        <v>32</v>
      </c>
      <c r="AE19" s="4">
        <v>355</v>
      </c>
      <c r="AF19" s="4">
        <v>355.1</v>
      </c>
      <c r="AG19" s="6" t="s">
        <v>32</v>
      </c>
      <c r="AH19" s="6" t="s">
        <v>32</v>
      </c>
      <c r="AI19" s="6" t="s">
        <v>32</v>
      </c>
      <c r="AJ19" s="6" t="s">
        <v>32</v>
      </c>
      <c r="AK19" s="6" t="s">
        <v>32</v>
      </c>
      <c r="AL19" s="6" t="s">
        <v>32</v>
      </c>
      <c r="AM19" s="6" t="s">
        <v>32</v>
      </c>
      <c r="AN19" s="6" t="s">
        <v>32</v>
      </c>
      <c r="AO19" s="6" t="s">
        <v>32</v>
      </c>
      <c r="AP19" s="6" t="s">
        <v>32</v>
      </c>
      <c r="AQ19" s="12" t="s">
        <v>32</v>
      </c>
      <c r="AR19" s="6" t="s">
        <v>32</v>
      </c>
    </row>
  </sheetData>
  <mergeCells count="3">
    <mergeCell ref="A1:N1"/>
    <mergeCell ref="P1:AC1"/>
    <mergeCell ref="AE1:A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Variables Generales</vt:lpstr>
      <vt:lpstr>Temperaturas - PE</vt:lpstr>
      <vt:lpstr>Temperaturas - 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Remilson Cruz</dc:creator>
  <cp:lastModifiedBy>Yaser Uarac</cp:lastModifiedBy>
  <dcterms:created xsi:type="dcterms:W3CDTF">2023-01-03T13:06:11Z</dcterms:created>
  <dcterms:modified xsi:type="dcterms:W3CDTF">2023-01-09T12:37:26Z</dcterms:modified>
</cp:coreProperties>
</file>