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er Uarac\Desktop\"/>
    </mc:Choice>
  </mc:AlternateContent>
  <xr:revisionPtr revIDLastSave="0" documentId="13_ncr:1_{5CF62A4A-AF46-47E9-9A37-E0BCF57A8A23}" xr6:coauthVersionLast="47" xr6:coauthVersionMax="47" xr10:uidLastSave="{00000000-0000-0000-0000-000000000000}"/>
  <bookViews>
    <workbookView xWindow="-120" yWindow="-120" windowWidth="20730" windowHeight="11040" xr2:uid="{116C2871-749A-4D2E-BF90-54C8D89172CA}"/>
  </bookViews>
  <sheets>
    <sheet name="Variables Generales" sheetId="2" r:id="rId1"/>
    <sheet name="Temperaturas - PE" sheetId="4" r:id="rId2"/>
    <sheet name="Temperaturas - PP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2" i="6" l="1"/>
  <c r="AO12" i="6"/>
  <c r="AN12" i="6"/>
  <c r="AM12" i="6"/>
  <c r="AJ12" i="6"/>
  <c r="AK12" i="6" s="1"/>
  <c r="AL12" i="6" s="1"/>
  <c r="AP12" i="6" s="1"/>
  <c r="AQ12" i="6" s="1"/>
  <c r="AS12" i="6" s="1"/>
  <c r="AT12" i="6" s="1"/>
  <c r="AU12" i="6" s="1"/>
  <c r="AR11" i="6"/>
  <c r="AO11" i="6"/>
  <c r="AN11" i="6"/>
  <c r="AM11" i="6"/>
  <c r="AJ11" i="6"/>
  <c r="AK11" i="6" s="1"/>
  <c r="AL11" i="6" s="1"/>
  <c r="AP11" i="6" s="1"/>
  <c r="AQ11" i="6" s="1"/>
  <c r="AS11" i="6" s="1"/>
  <c r="AT11" i="6" s="1"/>
  <c r="AU11" i="6" s="1"/>
  <c r="AR10" i="6"/>
  <c r="AO10" i="6"/>
  <c r="AN10" i="6"/>
  <c r="AM10" i="6"/>
  <c r="AJ10" i="6"/>
  <c r="AK10" i="6" s="1"/>
  <c r="AL10" i="6" s="1"/>
  <c r="AP10" i="6" s="1"/>
  <c r="AQ10" i="6" s="1"/>
  <c r="AS10" i="6" s="1"/>
  <c r="AT10" i="6" s="1"/>
  <c r="AU10" i="6" s="1"/>
  <c r="AR9" i="6"/>
  <c r="AO9" i="6"/>
  <c r="AN9" i="6"/>
  <c r="AM9" i="6"/>
  <c r="AJ9" i="6"/>
  <c r="AK9" i="6" s="1"/>
  <c r="AL9" i="6" s="1"/>
  <c r="AP9" i="6" s="1"/>
  <c r="AQ9" i="6" s="1"/>
  <c r="AS9" i="6" s="1"/>
  <c r="AT9" i="6" s="1"/>
  <c r="AU9" i="6" s="1"/>
  <c r="AR8" i="6"/>
  <c r="AO8" i="6"/>
  <c r="AN8" i="6"/>
  <c r="AM8" i="6"/>
  <c r="AJ8" i="6"/>
  <c r="AK8" i="6" s="1"/>
  <c r="AL8" i="6" s="1"/>
  <c r="AP8" i="6" s="1"/>
  <c r="AQ8" i="6" s="1"/>
  <c r="AS8" i="6" s="1"/>
  <c r="AT8" i="6" s="1"/>
  <c r="AU8" i="6" s="1"/>
  <c r="AR7" i="6"/>
  <c r="AO7" i="6"/>
  <c r="AN7" i="6"/>
  <c r="AM7" i="6"/>
  <c r="AJ7" i="6"/>
  <c r="AK7" i="6" s="1"/>
  <c r="AL7" i="6" s="1"/>
  <c r="AP7" i="6" s="1"/>
  <c r="AQ7" i="6" s="1"/>
  <c r="AS7" i="6" s="1"/>
  <c r="AT7" i="6" s="1"/>
  <c r="AU7" i="6" s="1"/>
  <c r="AR6" i="6"/>
  <c r="AO6" i="6"/>
  <c r="AN6" i="6"/>
  <c r="AM6" i="6"/>
  <c r="AJ6" i="6"/>
  <c r="AK6" i="6" s="1"/>
  <c r="AL6" i="6" s="1"/>
  <c r="AP6" i="6" s="1"/>
  <c r="AQ6" i="6" s="1"/>
  <c r="AS6" i="6" s="1"/>
  <c r="AT6" i="6" s="1"/>
  <c r="AU6" i="6" s="1"/>
  <c r="AR5" i="6"/>
  <c r="AO5" i="6"/>
  <c r="AN5" i="6"/>
  <c r="AM5" i="6"/>
  <c r="AJ5" i="6"/>
  <c r="AK5" i="6" s="1"/>
  <c r="AL5" i="6" s="1"/>
  <c r="AP5" i="6" s="1"/>
  <c r="AQ5" i="6" s="1"/>
  <c r="AS5" i="6" s="1"/>
  <c r="AT5" i="6" s="1"/>
  <c r="AU5" i="6" s="1"/>
  <c r="AR4" i="6"/>
  <c r="AO4" i="6"/>
  <c r="AN4" i="6"/>
  <c r="AM4" i="6"/>
  <c r="AJ4" i="6"/>
  <c r="AK4" i="6" s="1"/>
  <c r="AL4" i="6" s="1"/>
  <c r="AP4" i="6" s="1"/>
  <c r="AQ4" i="6" s="1"/>
  <c r="AS4" i="6" s="1"/>
  <c r="AT4" i="6" s="1"/>
  <c r="AU4" i="6" s="1"/>
  <c r="AR3" i="6"/>
  <c r="AO3" i="6"/>
  <c r="AN3" i="6"/>
  <c r="AM3" i="6"/>
  <c r="AJ3" i="6"/>
  <c r="AK3" i="6" s="1"/>
  <c r="AL3" i="6" s="1"/>
  <c r="AP3" i="6" s="1"/>
  <c r="AQ3" i="6" s="1"/>
  <c r="AS3" i="6" s="1"/>
  <c r="AT3" i="6" s="1"/>
  <c r="AU3" i="6" s="1"/>
  <c r="AB18" i="6"/>
  <c r="Y18" i="6"/>
  <c r="X18" i="6"/>
  <c r="W18" i="6"/>
  <c r="T18" i="6"/>
  <c r="U18" i="6" s="1"/>
  <c r="V18" i="6" s="1"/>
  <c r="Z18" i="6" s="1"/>
  <c r="AA18" i="6" s="1"/>
  <c r="AC18" i="6" s="1"/>
  <c r="AD18" i="6" s="1"/>
  <c r="AE18" i="6" s="1"/>
  <c r="AB17" i="6"/>
  <c r="Y17" i="6"/>
  <c r="X17" i="6"/>
  <c r="W17" i="6"/>
  <c r="T17" i="6"/>
  <c r="U17" i="6" s="1"/>
  <c r="V17" i="6" s="1"/>
  <c r="Z17" i="6" s="1"/>
  <c r="AA17" i="6" s="1"/>
  <c r="AC17" i="6" s="1"/>
  <c r="AD17" i="6" s="1"/>
  <c r="AE17" i="6" s="1"/>
  <c r="AB16" i="6"/>
  <c r="Y16" i="6"/>
  <c r="X16" i="6"/>
  <c r="W16" i="6"/>
  <c r="T16" i="6"/>
  <c r="U16" i="6" s="1"/>
  <c r="V16" i="6" s="1"/>
  <c r="Z16" i="6" s="1"/>
  <c r="AA16" i="6" s="1"/>
  <c r="AC16" i="6" s="1"/>
  <c r="AD16" i="6" s="1"/>
  <c r="AE16" i="6" s="1"/>
  <c r="AB15" i="6"/>
  <c r="Y15" i="6"/>
  <c r="X15" i="6"/>
  <c r="W15" i="6"/>
  <c r="T15" i="6"/>
  <c r="U15" i="6" s="1"/>
  <c r="V15" i="6" s="1"/>
  <c r="Z15" i="6" s="1"/>
  <c r="AA15" i="6" s="1"/>
  <c r="AC15" i="6" s="1"/>
  <c r="AD15" i="6" s="1"/>
  <c r="AE15" i="6" s="1"/>
  <c r="AB14" i="6"/>
  <c r="Y14" i="6"/>
  <c r="X14" i="6"/>
  <c r="W14" i="6"/>
  <c r="T14" i="6"/>
  <c r="U14" i="6" s="1"/>
  <c r="V14" i="6" s="1"/>
  <c r="Z14" i="6" s="1"/>
  <c r="AA14" i="6" s="1"/>
  <c r="AC14" i="6" s="1"/>
  <c r="AD14" i="6" s="1"/>
  <c r="AE14" i="6" s="1"/>
  <c r="AB13" i="6"/>
  <c r="Y13" i="6"/>
  <c r="X13" i="6"/>
  <c r="W13" i="6"/>
  <c r="T13" i="6"/>
  <c r="U13" i="6" s="1"/>
  <c r="V13" i="6" s="1"/>
  <c r="Z13" i="6" s="1"/>
  <c r="AA13" i="6" s="1"/>
  <c r="AC13" i="6" s="1"/>
  <c r="AD13" i="6" s="1"/>
  <c r="AE13" i="6" s="1"/>
  <c r="AB12" i="6"/>
  <c r="Y12" i="6"/>
  <c r="X12" i="6"/>
  <c r="W12" i="6"/>
  <c r="T12" i="6"/>
  <c r="U12" i="6" s="1"/>
  <c r="V12" i="6" s="1"/>
  <c r="Z12" i="6" s="1"/>
  <c r="AA12" i="6" s="1"/>
  <c r="AC12" i="6" s="1"/>
  <c r="AD12" i="6" s="1"/>
  <c r="AE12" i="6" s="1"/>
  <c r="AB11" i="6"/>
  <c r="Y11" i="6"/>
  <c r="X11" i="6"/>
  <c r="W11" i="6"/>
  <c r="T11" i="6"/>
  <c r="U11" i="6" s="1"/>
  <c r="V11" i="6" s="1"/>
  <c r="Z11" i="6" s="1"/>
  <c r="AA11" i="6" s="1"/>
  <c r="AC11" i="6" s="1"/>
  <c r="AD11" i="6" s="1"/>
  <c r="AE11" i="6" s="1"/>
  <c r="AB10" i="6"/>
  <c r="Y10" i="6"/>
  <c r="X10" i="6"/>
  <c r="W10" i="6"/>
  <c r="T10" i="6"/>
  <c r="U10" i="6" s="1"/>
  <c r="V10" i="6" s="1"/>
  <c r="Z10" i="6" s="1"/>
  <c r="AA10" i="6" s="1"/>
  <c r="AC10" i="6" s="1"/>
  <c r="AD10" i="6" s="1"/>
  <c r="AE10" i="6" s="1"/>
  <c r="AB9" i="6"/>
  <c r="Y9" i="6"/>
  <c r="X9" i="6"/>
  <c r="W9" i="6"/>
  <c r="T9" i="6"/>
  <c r="U9" i="6" s="1"/>
  <c r="V9" i="6" s="1"/>
  <c r="Z9" i="6" s="1"/>
  <c r="AA9" i="6" s="1"/>
  <c r="AC9" i="6" s="1"/>
  <c r="AD9" i="6" s="1"/>
  <c r="AE9" i="6" s="1"/>
  <c r="AB8" i="6"/>
  <c r="Y8" i="6"/>
  <c r="X8" i="6"/>
  <c r="W8" i="6"/>
  <c r="T8" i="6"/>
  <c r="U8" i="6" s="1"/>
  <c r="V8" i="6" s="1"/>
  <c r="Z8" i="6" s="1"/>
  <c r="AA8" i="6" s="1"/>
  <c r="AC8" i="6" s="1"/>
  <c r="AD8" i="6" s="1"/>
  <c r="AE8" i="6" s="1"/>
  <c r="AB7" i="6"/>
  <c r="Y7" i="6"/>
  <c r="X7" i="6"/>
  <c r="W7" i="6"/>
  <c r="T7" i="6"/>
  <c r="U7" i="6" s="1"/>
  <c r="V7" i="6" s="1"/>
  <c r="Z7" i="6" s="1"/>
  <c r="AA7" i="6" s="1"/>
  <c r="AC7" i="6" s="1"/>
  <c r="AD7" i="6" s="1"/>
  <c r="AE7" i="6" s="1"/>
  <c r="AB6" i="6"/>
  <c r="Y6" i="6"/>
  <c r="X6" i="6"/>
  <c r="W6" i="6"/>
  <c r="T6" i="6"/>
  <c r="U6" i="6" s="1"/>
  <c r="V6" i="6" s="1"/>
  <c r="Z6" i="6" s="1"/>
  <c r="AA6" i="6" s="1"/>
  <c r="AC6" i="6" s="1"/>
  <c r="AD6" i="6" s="1"/>
  <c r="AE6" i="6" s="1"/>
  <c r="AB5" i="6"/>
  <c r="Y5" i="6"/>
  <c r="X5" i="6"/>
  <c r="W5" i="6"/>
  <c r="T5" i="6"/>
  <c r="U5" i="6" s="1"/>
  <c r="V5" i="6" s="1"/>
  <c r="Z5" i="6" s="1"/>
  <c r="AA5" i="6" s="1"/>
  <c r="AC5" i="6" s="1"/>
  <c r="AD5" i="6" s="1"/>
  <c r="AE5" i="6" s="1"/>
  <c r="AB4" i="6"/>
  <c r="Y4" i="6"/>
  <c r="X4" i="6"/>
  <c r="W4" i="6"/>
  <c r="T4" i="6"/>
  <c r="U4" i="6" s="1"/>
  <c r="V4" i="6" s="1"/>
  <c r="Z4" i="6" s="1"/>
  <c r="AA4" i="6" s="1"/>
  <c r="AC4" i="6" s="1"/>
  <c r="AD4" i="6" s="1"/>
  <c r="AE4" i="6" s="1"/>
  <c r="AB3" i="6"/>
  <c r="Y3" i="6"/>
  <c r="X3" i="6"/>
  <c r="W3" i="6"/>
  <c r="T3" i="6"/>
  <c r="U3" i="6" s="1"/>
  <c r="V3" i="6" s="1"/>
  <c r="Z3" i="6" s="1"/>
  <c r="AA3" i="6" s="1"/>
  <c r="AC3" i="6" s="1"/>
  <c r="AD3" i="6" s="1"/>
  <c r="AE3" i="6" s="1"/>
  <c r="AO24" i="4"/>
  <c r="AL24" i="4"/>
  <c r="AK24" i="4"/>
  <c r="AJ24" i="4"/>
  <c r="AG24" i="4"/>
  <c r="AH24" i="4" s="1"/>
  <c r="AI24" i="4" s="1"/>
  <c r="AO23" i="4"/>
  <c r="AL23" i="4"/>
  <c r="AK23" i="4"/>
  <c r="AJ23" i="4"/>
  <c r="AG23" i="4"/>
  <c r="AH23" i="4" s="1"/>
  <c r="AI23" i="4" s="1"/>
  <c r="AO22" i="4"/>
  <c r="AL22" i="4"/>
  <c r="AK22" i="4"/>
  <c r="AJ22" i="4"/>
  <c r="AG22" i="4"/>
  <c r="AH22" i="4" s="1"/>
  <c r="AI22" i="4" s="1"/>
  <c r="AM22" i="4" s="1"/>
  <c r="AN22" i="4" s="1"/>
  <c r="AP22" i="4" s="1"/>
  <c r="AQ22" i="4" s="1"/>
  <c r="AR22" i="4" s="1"/>
  <c r="AO21" i="4"/>
  <c r="AL21" i="4"/>
  <c r="AK21" i="4"/>
  <c r="AJ21" i="4"/>
  <c r="AG21" i="4"/>
  <c r="AH21" i="4" s="1"/>
  <c r="AI21" i="4" s="1"/>
  <c r="AM21" i="4" s="1"/>
  <c r="AN21" i="4" s="1"/>
  <c r="AP21" i="4" s="1"/>
  <c r="AQ21" i="4" s="1"/>
  <c r="AR21" i="4" s="1"/>
  <c r="AO20" i="4"/>
  <c r="AL20" i="4"/>
  <c r="AK20" i="4"/>
  <c r="AJ20" i="4"/>
  <c r="AG20" i="4"/>
  <c r="AH20" i="4" s="1"/>
  <c r="AI20" i="4" s="1"/>
  <c r="AO19" i="4"/>
  <c r="AL19" i="4"/>
  <c r="AK19" i="4"/>
  <c r="AJ19" i="4"/>
  <c r="AG19" i="4"/>
  <c r="AH19" i="4" s="1"/>
  <c r="AI19" i="4" s="1"/>
  <c r="AO18" i="4"/>
  <c r="AL18" i="4"/>
  <c r="AK18" i="4"/>
  <c r="AJ18" i="4"/>
  <c r="AG18" i="4"/>
  <c r="AH18" i="4" s="1"/>
  <c r="AI18" i="4" s="1"/>
  <c r="AM18" i="4" s="1"/>
  <c r="AN18" i="4" s="1"/>
  <c r="AP18" i="4" s="1"/>
  <c r="AQ18" i="4" s="1"/>
  <c r="AR18" i="4" s="1"/>
  <c r="AO17" i="4"/>
  <c r="AL17" i="4"/>
  <c r="AK17" i="4"/>
  <c r="AJ17" i="4"/>
  <c r="AG17" i="4"/>
  <c r="AH17" i="4" s="1"/>
  <c r="AI17" i="4" s="1"/>
  <c r="AM17" i="4" s="1"/>
  <c r="AN17" i="4" s="1"/>
  <c r="AP17" i="4" s="1"/>
  <c r="AQ17" i="4" s="1"/>
  <c r="AR17" i="4" s="1"/>
  <c r="AO16" i="4"/>
  <c r="AL16" i="4"/>
  <c r="AK16" i="4"/>
  <c r="AJ16" i="4"/>
  <c r="AG16" i="4"/>
  <c r="AH16" i="4" s="1"/>
  <c r="AI16" i="4" s="1"/>
  <c r="AO15" i="4"/>
  <c r="AL15" i="4"/>
  <c r="AK15" i="4"/>
  <c r="AJ15" i="4"/>
  <c r="AG15" i="4"/>
  <c r="AH15" i="4" s="1"/>
  <c r="AI15" i="4" s="1"/>
  <c r="AM15" i="4" s="1"/>
  <c r="AN15" i="4" s="1"/>
  <c r="AP15" i="4" s="1"/>
  <c r="AQ15" i="4" s="1"/>
  <c r="AR15" i="4" s="1"/>
  <c r="AO14" i="4"/>
  <c r="AL14" i="4"/>
  <c r="AK14" i="4"/>
  <c r="AJ14" i="4"/>
  <c r="AG14" i="4"/>
  <c r="AH14" i="4" s="1"/>
  <c r="AI14" i="4" s="1"/>
  <c r="AM14" i="4" s="1"/>
  <c r="AN14" i="4" s="1"/>
  <c r="AP14" i="4" s="1"/>
  <c r="AQ14" i="4" s="1"/>
  <c r="AR14" i="4" s="1"/>
  <c r="AO13" i="4"/>
  <c r="AL13" i="4"/>
  <c r="AK13" i="4"/>
  <c r="AJ13" i="4"/>
  <c r="AH13" i="4"/>
  <c r="AI13" i="4" s="1"/>
  <c r="AM13" i="4" s="1"/>
  <c r="AN13" i="4" s="1"/>
  <c r="AP13" i="4" s="1"/>
  <c r="AQ13" i="4" s="1"/>
  <c r="AR13" i="4" s="1"/>
  <c r="AG13" i="4"/>
  <c r="AO12" i="4"/>
  <c r="AL12" i="4"/>
  <c r="AK12" i="4"/>
  <c r="AJ12" i="4"/>
  <c r="AG12" i="4"/>
  <c r="AH12" i="4" s="1"/>
  <c r="AI12" i="4" s="1"/>
  <c r="AM12" i="4" s="1"/>
  <c r="AN12" i="4" s="1"/>
  <c r="AP12" i="4" s="1"/>
  <c r="AQ12" i="4" s="1"/>
  <c r="AR12" i="4" s="1"/>
  <c r="AO11" i="4"/>
  <c r="AL11" i="4"/>
  <c r="AK11" i="4"/>
  <c r="AJ11" i="4"/>
  <c r="AG11" i="4"/>
  <c r="AH11" i="4" s="1"/>
  <c r="AI11" i="4" s="1"/>
  <c r="AM11" i="4" s="1"/>
  <c r="AN11" i="4" s="1"/>
  <c r="AP11" i="4" s="1"/>
  <c r="AQ11" i="4" s="1"/>
  <c r="AR11" i="4" s="1"/>
  <c r="AO10" i="4"/>
  <c r="AL10" i="4"/>
  <c r="AK10" i="4"/>
  <c r="AJ10" i="4"/>
  <c r="AG10" i="4"/>
  <c r="AH10" i="4" s="1"/>
  <c r="AI10" i="4" s="1"/>
  <c r="AM10" i="4" s="1"/>
  <c r="AN10" i="4" s="1"/>
  <c r="AP10" i="4" s="1"/>
  <c r="AQ10" i="4" s="1"/>
  <c r="AR10" i="4" s="1"/>
  <c r="AO9" i="4"/>
  <c r="AL9" i="4"/>
  <c r="AK9" i="4"/>
  <c r="AJ9" i="4"/>
  <c r="AH9" i="4"/>
  <c r="AI9" i="4" s="1"/>
  <c r="AM9" i="4" s="1"/>
  <c r="AN9" i="4" s="1"/>
  <c r="AP9" i="4" s="1"/>
  <c r="AQ9" i="4" s="1"/>
  <c r="AR9" i="4" s="1"/>
  <c r="AG9" i="4"/>
  <c r="AO8" i="4"/>
  <c r="AL8" i="4"/>
  <c r="AK8" i="4"/>
  <c r="AJ8" i="4"/>
  <c r="AG8" i="4"/>
  <c r="AH8" i="4" s="1"/>
  <c r="AI8" i="4" s="1"/>
  <c r="AM8" i="4" s="1"/>
  <c r="AN8" i="4" s="1"/>
  <c r="AP8" i="4" s="1"/>
  <c r="AQ8" i="4" s="1"/>
  <c r="AR8" i="4" s="1"/>
  <c r="AO7" i="4"/>
  <c r="AL7" i="4"/>
  <c r="AK7" i="4"/>
  <c r="AJ7" i="4"/>
  <c r="AG7" i="4"/>
  <c r="AH7" i="4" s="1"/>
  <c r="AI7" i="4" s="1"/>
  <c r="AM7" i="4" s="1"/>
  <c r="AN7" i="4" s="1"/>
  <c r="AP7" i="4" s="1"/>
  <c r="AQ7" i="4" s="1"/>
  <c r="AR7" i="4" s="1"/>
  <c r="AO6" i="4"/>
  <c r="AL6" i="4"/>
  <c r="AK6" i="4"/>
  <c r="AJ6" i="4"/>
  <c r="AG6" i="4"/>
  <c r="AH6" i="4" s="1"/>
  <c r="AI6" i="4" s="1"/>
  <c r="AM6" i="4" s="1"/>
  <c r="AN6" i="4" s="1"/>
  <c r="AP6" i="4" s="1"/>
  <c r="AQ6" i="4" s="1"/>
  <c r="AR6" i="4" s="1"/>
  <c r="AO5" i="4"/>
  <c r="AL5" i="4"/>
  <c r="AK5" i="4"/>
  <c r="AJ5" i="4"/>
  <c r="AH5" i="4"/>
  <c r="AI5" i="4" s="1"/>
  <c r="AM5" i="4" s="1"/>
  <c r="AN5" i="4" s="1"/>
  <c r="AP5" i="4" s="1"/>
  <c r="AQ5" i="4" s="1"/>
  <c r="AR5" i="4" s="1"/>
  <c r="AG5" i="4"/>
  <c r="AO4" i="4"/>
  <c r="AL4" i="4"/>
  <c r="AK4" i="4"/>
  <c r="AJ4" i="4"/>
  <c r="AG4" i="4"/>
  <c r="AH4" i="4" s="1"/>
  <c r="AI4" i="4" s="1"/>
  <c r="AM4" i="4" s="1"/>
  <c r="AN4" i="4" s="1"/>
  <c r="AP4" i="4" s="1"/>
  <c r="AQ4" i="4" s="1"/>
  <c r="AR4" i="4" s="1"/>
  <c r="AO3" i="4"/>
  <c r="AL3" i="4"/>
  <c r="AK3" i="4"/>
  <c r="AJ3" i="4"/>
  <c r="AG3" i="4"/>
  <c r="AH3" i="4" s="1"/>
  <c r="AI3" i="4" s="1"/>
  <c r="AM3" i="4" s="1"/>
  <c r="AN3" i="4" s="1"/>
  <c r="AP3" i="4" s="1"/>
  <c r="AQ3" i="4" s="1"/>
  <c r="AR3" i="4" s="1"/>
  <c r="Z26" i="4"/>
  <c r="W26" i="4"/>
  <c r="V26" i="4"/>
  <c r="U26" i="4"/>
  <c r="R26" i="4"/>
  <c r="S26" i="4" s="1"/>
  <c r="T26" i="4" s="1"/>
  <c r="X26" i="4" s="1"/>
  <c r="Y26" i="4" s="1"/>
  <c r="AA26" i="4" s="1"/>
  <c r="AB26" i="4" s="1"/>
  <c r="AC26" i="4" s="1"/>
  <c r="Z25" i="4"/>
  <c r="W25" i="4"/>
  <c r="V25" i="4"/>
  <c r="U25" i="4"/>
  <c r="R25" i="4"/>
  <c r="S25" i="4" s="1"/>
  <c r="T25" i="4" s="1"/>
  <c r="X25" i="4" s="1"/>
  <c r="Y25" i="4" s="1"/>
  <c r="AA25" i="4" s="1"/>
  <c r="AB25" i="4" s="1"/>
  <c r="AC25" i="4" s="1"/>
  <c r="Z24" i="4"/>
  <c r="W24" i="4"/>
  <c r="V24" i="4"/>
  <c r="U24" i="4"/>
  <c r="R24" i="4"/>
  <c r="S24" i="4" s="1"/>
  <c r="T24" i="4" s="1"/>
  <c r="X24" i="4" s="1"/>
  <c r="Y24" i="4" s="1"/>
  <c r="AA24" i="4" s="1"/>
  <c r="AB24" i="4" s="1"/>
  <c r="AC24" i="4" s="1"/>
  <c r="Z23" i="4"/>
  <c r="W23" i="4"/>
  <c r="V23" i="4"/>
  <c r="U23" i="4"/>
  <c r="R23" i="4"/>
  <c r="S23" i="4" s="1"/>
  <c r="T23" i="4" s="1"/>
  <c r="X23" i="4" s="1"/>
  <c r="Y23" i="4" s="1"/>
  <c r="AA23" i="4" s="1"/>
  <c r="AB23" i="4" s="1"/>
  <c r="AC23" i="4" s="1"/>
  <c r="Z22" i="4"/>
  <c r="W22" i="4"/>
  <c r="V22" i="4"/>
  <c r="U22" i="4"/>
  <c r="R22" i="4"/>
  <c r="S22" i="4" s="1"/>
  <c r="T22" i="4" s="1"/>
  <c r="X22" i="4" s="1"/>
  <c r="Y22" i="4" s="1"/>
  <c r="AA22" i="4" s="1"/>
  <c r="AB22" i="4" s="1"/>
  <c r="AC22" i="4" s="1"/>
  <c r="Z21" i="4"/>
  <c r="W21" i="4"/>
  <c r="V21" i="4"/>
  <c r="U21" i="4"/>
  <c r="R21" i="4"/>
  <c r="S21" i="4" s="1"/>
  <c r="T21" i="4" s="1"/>
  <c r="X21" i="4" s="1"/>
  <c r="Y21" i="4" s="1"/>
  <c r="AA21" i="4" s="1"/>
  <c r="AB21" i="4" s="1"/>
  <c r="AC21" i="4" s="1"/>
  <c r="Z20" i="4"/>
  <c r="W20" i="4"/>
  <c r="V20" i="4"/>
  <c r="U20" i="4"/>
  <c r="R20" i="4"/>
  <c r="S20" i="4" s="1"/>
  <c r="T20" i="4" s="1"/>
  <c r="X20" i="4" s="1"/>
  <c r="Y20" i="4" s="1"/>
  <c r="AA20" i="4" s="1"/>
  <c r="AB20" i="4" s="1"/>
  <c r="AC20" i="4" s="1"/>
  <c r="Z19" i="4"/>
  <c r="W19" i="4"/>
  <c r="V19" i="4"/>
  <c r="U19" i="4"/>
  <c r="R19" i="4"/>
  <c r="S19" i="4" s="1"/>
  <c r="T19" i="4" s="1"/>
  <c r="X19" i="4" s="1"/>
  <c r="Y19" i="4" s="1"/>
  <c r="AA19" i="4" s="1"/>
  <c r="AB19" i="4" s="1"/>
  <c r="AC19" i="4" s="1"/>
  <c r="Z18" i="4"/>
  <c r="W18" i="4"/>
  <c r="V18" i="4"/>
  <c r="U18" i="4"/>
  <c r="R18" i="4"/>
  <c r="S18" i="4" s="1"/>
  <c r="T18" i="4" s="1"/>
  <c r="X18" i="4" s="1"/>
  <c r="Y18" i="4" s="1"/>
  <c r="AA18" i="4" s="1"/>
  <c r="AB18" i="4" s="1"/>
  <c r="AC18" i="4" s="1"/>
  <c r="Z17" i="4"/>
  <c r="W17" i="4"/>
  <c r="V17" i="4"/>
  <c r="U17" i="4"/>
  <c r="R17" i="4"/>
  <c r="S17" i="4" s="1"/>
  <c r="T17" i="4" s="1"/>
  <c r="X17" i="4" s="1"/>
  <c r="Y17" i="4" s="1"/>
  <c r="AA17" i="4" s="1"/>
  <c r="AB17" i="4" s="1"/>
  <c r="AC17" i="4" s="1"/>
  <c r="Z16" i="4"/>
  <c r="W16" i="4"/>
  <c r="V16" i="4"/>
  <c r="U16" i="4"/>
  <c r="R16" i="4"/>
  <c r="S16" i="4" s="1"/>
  <c r="T16" i="4" s="1"/>
  <c r="X16" i="4" s="1"/>
  <c r="Y16" i="4" s="1"/>
  <c r="AA16" i="4" s="1"/>
  <c r="AB16" i="4" s="1"/>
  <c r="AC16" i="4" s="1"/>
  <c r="Z15" i="4"/>
  <c r="W15" i="4"/>
  <c r="V15" i="4"/>
  <c r="U15" i="4"/>
  <c r="R15" i="4"/>
  <c r="S15" i="4" s="1"/>
  <c r="T15" i="4" s="1"/>
  <c r="X15" i="4" s="1"/>
  <c r="Y15" i="4" s="1"/>
  <c r="AA15" i="4" s="1"/>
  <c r="AB15" i="4" s="1"/>
  <c r="AC15" i="4" s="1"/>
  <c r="Z14" i="4"/>
  <c r="W14" i="4"/>
  <c r="V14" i="4"/>
  <c r="U14" i="4"/>
  <c r="R14" i="4"/>
  <c r="S14" i="4" s="1"/>
  <c r="T14" i="4" s="1"/>
  <c r="X14" i="4" s="1"/>
  <c r="Y14" i="4" s="1"/>
  <c r="AA14" i="4" s="1"/>
  <c r="AB14" i="4" s="1"/>
  <c r="AC14" i="4" s="1"/>
  <c r="Z13" i="4"/>
  <c r="W13" i="4"/>
  <c r="V13" i="4"/>
  <c r="U13" i="4"/>
  <c r="R13" i="4"/>
  <c r="S13" i="4" s="1"/>
  <c r="T13" i="4" s="1"/>
  <c r="X13" i="4" s="1"/>
  <c r="Y13" i="4" s="1"/>
  <c r="AA13" i="4" s="1"/>
  <c r="AB13" i="4" s="1"/>
  <c r="AC13" i="4" s="1"/>
  <c r="Z12" i="4"/>
  <c r="W12" i="4"/>
  <c r="V12" i="4"/>
  <c r="U12" i="4"/>
  <c r="R12" i="4"/>
  <c r="S12" i="4" s="1"/>
  <c r="T12" i="4" s="1"/>
  <c r="X12" i="4" s="1"/>
  <c r="Y12" i="4" s="1"/>
  <c r="AA12" i="4" s="1"/>
  <c r="AB12" i="4" s="1"/>
  <c r="AC12" i="4" s="1"/>
  <c r="Z11" i="4"/>
  <c r="W11" i="4"/>
  <c r="V11" i="4"/>
  <c r="U11" i="4"/>
  <c r="R11" i="4"/>
  <c r="S11" i="4" s="1"/>
  <c r="T11" i="4" s="1"/>
  <c r="X11" i="4" s="1"/>
  <c r="Y11" i="4" s="1"/>
  <c r="AA11" i="4" s="1"/>
  <c r="AB11" i="4" s="1"/>
  <c r="AC11" i="4" s="1"/>
  <c r="Z10" i="4"/>
  <c r="W10" i="4"/>
  <c r="V10" i="4"/>
  <c r="U10" i="4"/>
  <c r="R10" i="4"/>
  <c r="S10" i="4" s="1"/>
  <c r="T10" i="4" s="1"/>
  <c r="X10" i="4" s="1"/>
  <c r="Y10" i="4" s="1"/>
  <c r="AA10" i="4" s="1"/>
  <c r="AB10" i="4" s="1"/>
  <c r="AC10" i="4" s="1"/>
  <c r="Z9" i="4"/>
  <c r="W9" i="4"/>
  <c r="V9" i="4"/>
  <c r="U9" i="4"/>
  <c r="R9" i="4"/>
  <c r="S9" i="4" s="1"/>
  <c r="T9" i="4" s="1"/>
  <c r="X9" i="4" s="1"/>
  <c r="Y9" i="4" s="1"/>
  <c r="AA9" i="4" s="1"/>
  <c r="AB9" i="4" s="1"/>
  <c r="AC9" i="4" s="1"/>
  <c r="Z8" i="4"/>
  <c r="W8" i="4"/>
  <c r="V8" i="4"/>
  <c r="U8" i="4"/>
  <c r="R8" i="4"/>
  <c r="S8" i="4" s="1"/>
  <c r="T8" i="4" s="1"/>
  <c r="X8" i="4" s="1"/>
  <c r="Y8" i="4" s="1"/>
  <c r="AA8" i="4" s="1"/>
  <c r="AB8" i="4" s="1"/>
  <c r="AC8" i="4" s="1"/>
  <c r="Z7" i="4"/>
  <c r="W7" i="4"/>
  <c r="V7" i="4"/>
  <c r="U7" i="4"/>
  <c r="R7" i="4"/>
  <c r="S7" i="4" s="1"/>
  <c r="T7" i="4" s="1"/>
  <c r="X7" i="4" s="1"/>
  <c r="Y7" i="4" s="1"/>
  <c r="AA7" i="4" s="1"/>
  <c r="AB7" i="4" s="1"/>
  <c r="AC7" i="4" s="1"/>
  <c r="Z6" i="4"/>
  <c r="W6" i="4"/>
  <c r="V6" i="4"/>
  <c r="U6" i="4"/>
  <c r="R6" i="4"/>
  <c r="S6" i="4" s="1"/>
  <c r="T6" i="4" s="1"/>
  <c r="X6" i="4" s="1"/>
  <c r="Y6" i="4" s="1"/>
  <c r="AA6" i="4" s="1"/>
  <c r="AB6" i="4" s="1"/>
  <c r="AC6" i="4" s="1"/>
  <c r="Z5" i="4"/>
  <c r="W5" i="4"/>
  <c r="V5" i="4"/>
  <c r="U5" i="4"/>
  <c r="R5" i="4"/>
  <c r="S5" i="4" s="1"/>
  <c r="T5" i="4" s="1"/>
  <c r="X5" i="4" s="1"/>
  <c r="Y5" i="4" s="1"/>
  <c r="AA5" i="4" s="1"/>
  <c r="AB5" i="4" s="1"/>
  <c r="AC5" i="4" s="1"/>
  <c r="Z4" i="4"/>
  <c r="W4" i="4"/>
  <c r="V4" i="4"/>
  <c r="U4" i="4"/>
  <c r="R4" i="4"/>
  <c r="S4" i="4" s="1"/>
  <c r="T4" i="4" s="1"/>
  <c r="X4" i="4" s="1"/>
  <c r="Y4" i="4" s="1"/>
  <c r="AA4" i="4" s="1"/>
  <c r="AB4" i="4" s="1"/>
  <c r="AC4" i="4" s="1"/>
  <c r="Z3" i="4"/>
  <c r="W3" i="4"/>
  <c r="V3" i="4"/>
  <c r="U3" i="4"/>
  <c r="R3" i="4"/>
  <c r="S3" i="4" s="1"/>
  <c r="T3" i="4" s="1"/>
  <c r="X3" i="4" s="1"/>
  <c r="Y3" i="4" s="1"/>
  <c r="AA3" i="4" s="1"/>
  <c r="AB3" i="4" s="1"/>
  <c r="AC3" i="4" s="1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4" i="6"/>
  <c r="H5" i="6"/>
  <c r="J5" i="6" s="1"/>
  <c r="H6" i="6"/>
  <c r="J6" i="6" s="1"/>
  <c r="H7" i="6"/>
  <c r="J7" i="6" s="1"/>
  <c r="H8" i="6"/>
  <c r="J8" i="6" s="1"/>
  <c r="H9" i="6"/>
  <c r="J9" i="6" s="1"/>
  <c r="H10" i="6"/>
  <c r="J10" i="6" s="1"/>
  <c r="H11" i="6"/>
  <c r="J11" i="6" s="1"/>
  <c r="H12" i="6"/>
  <c r="H13" i="6"/>
  <c r="J13" i="6" s="1"/>
  <c r="H14" i="6"/>
  <c r="J14" i="6" s="1"/>
  <c r="H15" i="6"/>
  <c r="J15" i="6" s="1"/>
  <c r="H16" i="6"/>
  <c r="H17" i="6"/>
  <c r="J17" i="6" s="1"/>
  <c r="H18" i="6"/>
  <c r="J18" i="6" s="1"/>
  <c r="H19" i="6"/>
  <c r="J19" i="6" s="1"/>
  <c r="H4" i="6"/>
  <c r="J4" i="6" s="1"/>
  <c r="K6" i="4"/>
  <c r="H6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D7" i="6"/>
  <c r="E7" i="6" s="1"/>
  <c r="F7" i="6" s="1"/>
  <c r="G7" i="6"/>
  <c r="L7" i="6"/>
  <c r="D8" i="6"/>
  <c r="E8" i="6" s="1"/>
  <c r="F8" i="6" s="1"/>
  <c r="G8" i="6"/>
  <c r="L8" i="6"/>
  <c r="D9" i="6"/>
  <c r="E9" i="6" s="1"/>
  <c r="F9" i="6" s="1"/>
  <c r="G9" i="6"/>
  <c r="L9" i="6"/>
  <c r="D10" i="6"/>
  <c r="E10" i="6" s="1"/>
  <c r="F10" i="6" s="1"/>
  <c r="G10" i="6"/>
  <c r="L10" i="6"/>
  <c r="D11" i="6"/>
  <c r="E11" i="6" s="1"/>
  <c r="F11" i="6" s="1"/>
  <c r="G11" i="6"/>
  <c r="L11" i="6"/>
  <c r="D12" i="6"/>
  <c r="E12" i="6" s="1"/>
  <c r="F12" i="6" s="1"/>
  <c r="G12" i="6"/>
  <c r="L12" i="6"/>
  <c r="D13" i="6"/>
  <c r="E13" i="6" s="1"/>
  <c r="F13" i="6" s="1"/>
  <c r="G13" i="6"/>
  <c r="L13" i="6"/>
  <c r="D14" i="6"/>
  <c r="E14" i="6" s="1"/>
  <c r="F14" i="6" s="1"/>
  <c r="G14" i="6"/>
  <c r="L14" i="6"/>
  <c r="D15" i="6"/>
  <c r="E15" i="6" s="1"/>
  <c r="F15" i="6" s="1"/>
  <c r="G15" i="6"/>
  <c r="L15" i="6"/>
  <c r="D16" i="6"/>
  <c r="E16" i="6" s="1"/>
  <c r="F16" i="6" s="1"/>
  <c r="G16" i="6"/>
  <c r="L16" i="6"/>
  <c r="D17" i="6"/>
  <c r="E17" i="6" s="1"/>
  <c r="F17" i="6" s="1"/>
  <c r="G17" i="6"/>
  <c r="L17" i="6"/>
  <c r="D18" i="6"/>
  <c r="E18" i="6" s="1"/>
  <c r="F18" i="6" s="1"/>
  <c r="G18" i="6"/>
  <c r="L18" i="6"/>
  <c r="D19" i="6"/>
  <c r="E19" i="6" s="1"/>
  <c r="F19" i="6" s="1"/>
  <c r="G19" i="6"/>
  <c r="L19" i="6"/>
  <c r="D4" i="6"/>
  <c r="E4" i="6" s="1"/>
  <c r="F4" i="6" s="1"/>
  <c r="G4" i="6"/>
  <c r="L4" i="6"/>
  <c r="D5" i="6"/>
  <c r="E5" i="6" s="1"/>
  <c r="F5" i="6" s="1"/>
  <c r="G5" i="6"/>
  <c r="L5" i="6"/>
  <c r="D6" i="6"/>
  <c r="E6" i="6" s="1"/>
  <c r="F6" i="6" s="1"/>
  <c r="G6" i="6"/>
  <c r="L6" i="6"/>
  <c r="C6" i="4"/>
  <c r="D6" i="4" s="1"/>
  <c r="E6" i="4" s="1"/>
  <c r="C7" i="4"/>
  <c r="D7" i="4" s="1"/>
  <c r="E7" i="4" s="1"/>
  <c r="C8" i="4"/>
  <c r="D8" i="4" s="1"/>
  <c r="E8" i="4" s="1"/>
  <c r="C9" i="4"/>
  <c r="D9" i="4" s="1"/>
  <c r="E9" i="4" s="1"/>
  <c r="C10" i="4"/>
  <c r="D10" i="4" s="1"/>
  <c r="E10" i="4" s="1"/>
  <c r="C11" i="4"/>
  <c r="D11" i="4" s="1"/>
  <c r="E11" i="4" s="1"/>
  <c r="C12" i="4"/>
  <c r="D12" i="4" s="1"/>
  <c r="E12" i="4" s="1"/>
  <c r="C13" i="4"/>
  <c r="D13" i="4" s="1"/>
  <c r="E13" i="4" s="1"/>
  <c r="C14" i="4"/>
  <c r="D14" i="4" s="1"/>
  <c r="E14" i="4" s="1"/>
  <c r="C15" i="4"/>
  <c r="D15" i="4" s="1"/>
  <c r="E15" i="4" s="1"/>
  <c r="C16" i="4"/>
  <c r="D16" i="4" s="1"/>
  <c r="E16" i="4" s="1"/>
  <c r="C17" i="4"/>
  <c r="D17" i="4" s="1"/>
  <c r="E17" i="4" s="1"/>
  <c r="C18" i="4"/>
  <c r="D18" i="4" s="1"/>
  <c r="E18" i="4" s="1"/>
  <c r="C19" i="4"/>
  <c r="D19" i="4" s="1"/>
  <c r="E19" i="4" s="1"/>
  <c r="C20" i="4"/>
  <c r="D20" i="4" s="1"/>
  <c r="E20" i="4" s="1"/>
  <c r="C21" i="4"/>
  <c r="D21" i="4" s="1"/>
  <c r="E21" i="4" s="1"/>
  <c r="C22" i="4"/>
  <c r="D22" i="4" s="1"/>
  <c r="E22" i="4" s="1"/>
  <c r="C23" i="4"/>
  <c r="D23" i="4" s="1"/>
  <c r="E23" i="4" s="1"/>
  <c r="C24" i="4"/>
  <c r="D24" i="4" s="1"/>
  <c r="E24" i="4" s="1"/>
  <c r="C25" i="4"/>
  <c r="D25" i="4" s="1"/>
  <c r="E25" i="4" s="1"/>
  <c r="C26" i="4"/>
  <c r="D26" i="4" s="1"/>
  <c r="E26" i="4" s="1"/>
  <c r="C27" i="4"/>
  <c r="D27" i="4" s="1"/>
  <c r="E27" i="4" s="1"/>
  <c r="C28" i="4"/>
  <c r="D28" i="4" s="1"/>
  <c r="E28" i="4" s="1"/>
  <c r="C29" i="4"/>
  <c r="D29" i="4" s="1"/>
  <c r="E29" i="4" s="1"/>
  <c r="C30" i="4"/>
  <c r="D30" i="4" s="1"/>
  <c r="E30" i="4" s="1"/>
  <c r="F7" i="4"/>
  <c r="K7" i="4"/>
  <c r="F8" i="4"/>
  <c r="K8" i="4"/>
  <c r="F9" i="4"/>
  <c r="K9" i="4"/>
  <c r="F10" i="4"/>
  <c r="K10" i="4"/>
  <c r="F11" i="4"/>
  <c r="K11" i="4"/>
  <c r="F12" i="4"/>
  <c r="K12" i="4"/>
  <c r="F13" i="4"/>
  <c r="K13" i="4"/>
  <c r="F14" i="4"/>
  <c r="K14" i="4"/>
  <c r="F15" i="4"/>
  <c r="K15" i="4"/>
  <c r="F16" i="4"/>
  <c r="K16" i="4"/>
  <c r="F17" i="4"/>
  <c r="K17" i="4"/>
  <c r="F18" i="4"/>
  <c r="K18" i="4"/>
  <c r="F19" i="4"/>
  <c r="K19" i="4"/>
  <c r="F20" i="4"/>
  <c r="K20" i="4"/>
  <c r="F21" i="4"/>
  <c r="K21" i="4"/>
  <c r="F22" i="4"/>
  <c r="K22" i="4"/>
  <c r="F23" i="4"/>
  <c r="K23" i="4"/>
  <c r="F24" i="4"/>
  <c r="K24" i="4"/>
  <c r="F25" i="4"/>
  <c r="K25" i="4"/>
  <c r="F26" i="4"/>
  <c r="K26" i="4"/>
  <c r="F27" i="4"/>
  <c r="K27" i="4"/>
  <c r="F28" i="4"/>
  <c r="K28" i="4"/>
  <c r="F29" i="4"/>
  <c r="K29" i="4"/>
  <c r="F30" i="4"/>
  <c r="K30" i="4"/>
  <c r="F6" i="4"/>
  <c r="AM19" i="4" l="1"/>
  <c r="AN19" i="4" s="1"/>
  <c r="AP19" i="4" s="1"/>
  <c r="AQ19" i="4" s="1"/>
  <c r="AR19" i="4" s="1"/>
  <c r="AM23" i="4"/>
  <c r="AN23" i="4" s="1"/>
  <c r="AP23" i="4" s="1"/>
  <c r="AQ23" i="4" s="1"/>
  <c r="AR23" i="4" s="1"/>
  <c r="AM16" i="4"/>
  <c r="AN16" i="4" s="1"/>
  <c r="AP16" i="4" s="1"/>
  <c r="AQ16" i="4" s="1"/>
  <c r="AR16" i="4" s="1"/>
  <c r="AM20" i="4"/>
  <c r="AN20" i="4" s="1"/>
  <c r="AP20" i="4" s="1"/>
  <c r="AQ20" i="4" s="1"/>
  <c r="AR20" i="4" s="1"/>
  <c r="AM24" i="4"/>
  <c r="AN24" i="4" s="1"/>
  <c r="AP24" i="4" s="1"/>
  <c r="AQ24" i="4" s="1"/>
  <c r="AR24" i="4" s="1"/>
  <c r="I26" i="4"/>
  <c r="I22" i="4"/>
  <c r="J22" i="4" s="1"/>
  <c r="I18" i="4"/>
  <c r="J18" i="4" s="1"/>
  <c r="I14" i="4"/>
  <c r="J14" i="4" s="1"/>
  <c r="I10" i="4"/>
  <c r="I29" i="4"/>
  <c r="I21" i="4"/>
  <c r="J21" i="4" s="1"/>
  <c r="I13" i="4"/>
  <c r="J13" i="4" s="1"/>
  <c r="I28" i="4"/>
  <c r="I20" i="4"/>
  <c r="J20" i="4" s="1"/>
  <c r="I30" i="4"/>
  <c r="J30" i="4" s="1"/>
  <c r="I27" i="4"/>
  <c r="I19" i="4"/>
  <c r="I11" i="4"/>
  <c r="I23" i="4"/>
  <c r="J23" i="4" s="1"/>
  <c r="I15" i="4"/>
  <c r="J15" i="4" s="1"/>
  <c r="I7" i="4"/>
  <c r="J7" i="4" s="1"/>
  <c r="I12" i="4"/>
  <c r="I16" i="4"/>
  <c r="J16" i="4" s="1"/>
  <c r="I24" i="4"/>
  <c r="J24" i="4" s="1"/>
  <c r="I8" i="4"/>
  <c r="I25" i="4"/>
  <c r="J25" i="4" s="1"/>
  <c r="I17" i="4"/>
  <c r="J17" i="4" s="1"/>
  <c r="I9" i="4"/>
  <c r="J9" i="4" s="1"/>
  <c r="J16" i="6"/>
  <c r="K16" i="6" s="1"/>
  <c r="M16" i="6" s="1"/>
  <c r="N16" i="6" s="1"/>
  <c r="O16" i="6" s="1"/>
  <c r="J12" i="6"/>
  <c r="K12" i="6" s="1"/>
  <c r="M12" i="6" s="1"/>
  <c r="N12" i="6" s="1"/>
  <c r="O12" i="6" s="1"/>
  <c r="K8" i="6"/>
  <c r="M8" i="6" s="1"/>
  <c r="N8" i="6" s="1"/>
  <c r="O8" i="6" s="1"/>
  <c r="K5" i="6"/>
  <c r="M5" i="6" s="1"/>
  <c r="N5" i="6" s="1"/>
  <c r="O5" i="6" s="1"/>
  <c r="I6" i="4"/>
  <c r="J6" i="4" s="1"/>
  <c r="K15" i="6"/>
  <c r="M15" i="6" s="1"/>
  <c r="N15" i="6" s="1"/>
  <c r="O15" i="6" s="1"/>
  <c r="K11" i="6"/>
  <c r="M11" i="6" s="1"/>
  <c r="N11" i="6" s="1"/>
  <c r="O11" i="6" s="1"/>
  <c r="K18" i="6"/>
  <c r="M18" i="6" s="1"/>
  <c r="N18" i="6" s="1"/>
  <c r="O18" i="6" s="1"/>
  <c r="K7" i="6"/>
  <c r="M7" i="6" s="1"/>
  <c r="N7" i="6" s="1"/>
  <c r="O7" i="6" s="1"/>
  <c r="K19" i="6"/>
  <c r="M19" i="6" s="1"/>
  <c r="N19" i="6" s="1"/>
  <c r="O19" i="6" s="1"/>
  <c r="K9" i="6"/>
  <c r="M9" i="6" s="1"/>
  <c r="N9" i="6" s="1"/>
  <c r="O9" i="6" s="1"/>
  <c r="K14" i="6"/>
  <c r="M14" i="6" s="1"/>
  <c r="N14" i="6" s="1"/>
  <c r="O14" i="6" s="1"/>
  <c r="K4" i="6"/>
  <c r="M4" i="6" s="1"/>
  <c r="N4" i="6" s="1"/>
  <c r="O4" i="6" s="1"/>
  <c r="K13" i="6"/>
  <c r="M13" i="6" s="1"/>
  <c r="N13" i="6" s="1"/>
  <c r="O13" i="6" s="1"/>
  <c r="K10" i="6"/>
  <c r="M10" i="6" s="1"/>
  <c r="N10" i="6" s="1"/>
  <c r="O10" i="6" s="1"/>
  <c r="K17" i="6"/>
  <c r="M17" i="6" s="1"/>
  <c r="N17" i="6" s="1"/>
  <c r="O17" i="6" s="1"/>
  <c r="J27" i="4"/>
  <c r="J8" i="4"/>
  <c r="J29" i="4"/>
  <c r="J11" i="4"/>
  <c r="J19" i="4"/>
  <c r="J28" i="4"/>
  <c r="J26" i="4"/>
  <c r="J12" i="4"/>
  <c r="J10" i="4"/>
  <c r="L28" i="4" l="1"/>
  <c r="M28" i="4" s="1"/>
  <c r="N28" i="4" s="1"/>
  <c r="L18" i="4"/>
  <c r="M18" i="4" s="1"/>
  <c r="N18" i="4" s="1"/>
  <c r="L24" i="4"/>
  <c r="M24" i="4" s="1"/>
  <c r="N24" i="4" s="1"/>
  <c r="L6" i="4"/>
  <c r="M6" i="4" s="1"/>
  <c r="N6" i="4" s="1"/>
  <c r="L9" i="4"/>
  <c r="M9" i="4" s="1"/>
  <c r="N9" i="4" s="1"/>
  <c r="L12" i="4"/>
  <c r="M12" i="4" s="1"/>
  <c r="N12" i="4" s="1"/>
  <c r="L29" i="4"/>
  <c r="M29" i="4" s="1"/>
  <c r="N29" i="4" s="1"/>
  <c r="L30" i="4"/>
  <c r="M30" i="4" s="1"/>
  <c r="N30" i="4" s="1"/>
  <c r="L27" i="4"/>
  <c r="M27" i="4" s="1"/>
  <c r="N27" i="4" s="1"/>
  <c r="L19" i="4"/>
  <c r="M19" i="4" s="1"/>
  <c r="N19" i="4" s="1"/>
  <c r="L22" i="4"/>
  <c r="M22" i="4" s="1"/>
  <c r="N22" i="4" s="1"/>
  <c r="L20" i="4"/>
  <c r="M20" i="4" s="1"/>
  <c r="N20" i="4" s="1"/>
  <c r="L14" i="4"/>
  <c r="M14" i="4" s="1"/>
  <c r="N14" i="4" s="1"/>
  <c r="L25" i="4"/>
  <c r="M25" i="4" s="1"/>
  <c r="N25" i="4" s="1"/>
  <c r="L16" i="4"/>
  <c r="M16" i="4" s="1"/>
  <c r="N16" i="4" s="1"/>
  <c r="L11" i="4"/>
  <c r="M11" i="4" s="1"/>
  <c r="N11" i="4" s="1"/>
  <c r="L8" i="4"/>
  <c r="M8" i="4" s="1"/>
  <c r="N8" i="4" s="1"/>
  <c r="L15" i="4"/>
  <c r="M15" i="4" s="1"/>
  <c r="N15" i="4" s="1"/>
  <c r="L26" i="4"/>
  <c r="M26" i="4" s="1"/>
  <c r="N26" i="4" s="1"/>
  <c r="L7" i="4"/>
  <c r="M7" i="4" s="1"/>
  <c r="N7" i="4" s="1"/>
  <c r="L17" i="4"/>
  <c r="M17" i="4" s="1"/>
  <c r="N17" i="4" s="1"/>
  <c r="L13" i="4"/>
  <c r="M13" i="4" s="1"/>
  <c r="N13" i="4" s="1"/>
  <c r="L21" i="4"/>
  <c r="M21" i="4" s="1"/>
  <c r="N21" i="4" s="1"/>
  <c r="L10" i="4"/>
  <c r="M10" i="4" s="1"/>
  <c r="N10" i="4" s="1"/>
  <c r="L23" i="4"/>
  <c r="M23" i="4" s="1"/>
  <c r="N23" i="4" s="1"/>
  <c r="K6" i="6"/>
  <c r="M6" i="6" l="1"/>
  <c r="N6" i="6" s="1"/>
  <c r="O6" i="6" s="1"/>
</calcChain>
</file>

<file path=xl/sharedStrings.xml><?xml version="1.0" encoding="utf-8"?>
<sst xmlns="http://schemas.openxmlformats.org/spreadsheetml/2006/main" count="426" uniqueCount="67">
  <si>
    <t>Datos</t>
  </si>
  <si>
    <t>Variable</t>
  </si>
  <si>
    <t>Valor</t>
  </si>
  <si>
    <t>Unidades</t>
  </si>
  <si>
    <t>L</t>
  </si>
  <si>
    <t>Descripción</t>
  </si>
  <si>
    <t>Coeficiente de convección del aire</t>
  </si>
  <si>
    <t>Largo expuesto de la tubería</t>
  </si>
  <si>
    <t>k_PP</t>
  </si>
  <si>
    <t>k_PE</t>
  </si>
  <si>
    <t>Coeficiente de conducción de la tubería de Polipropileno</t>
  </si>
  <si>
    <t>Coeficiente de conducción de la tubería de Polietileno</t>
  </si>
  <si>
    <t>[m]</t>
  </si>
  <si>
    <t>T_amb</t>
  </si>
  <si>
    <t>T_in,agua</t>
  </si>
  <si>
    <t>[°C]</t>
  </si>
  <si>
    <t>Temperatura del ambiente</t>
  </si>
  <si>
    <t>Temperatura inicial del agua</t>
  </si>
  <si>
    <t>Velocidad inicial del agua</t>
  </si>
  <si>
    <t>rho_agua</t>
  </si>
  <si>
    <t>Cp,agua</t>
  </si>
  <si>
    <t>[ - ]</t>
  </si>
  <si>
    <t>[m/s]</t>
  </si>
  <si>
    <t>[kg/m^3]</t>
  </si>
  <si>
    <t>[J/m^2*K*s]</t>
  </si>
  <si>
    <t>[J/m*K*s]</t>
  </si>
  <si>
    <t>-</t>
  </si>
  <si>
    <t>Espesor de pared e_n [mm]</t>
  </si>
  <si>
    <t>Calor Transferido [J/s]</t>
  </si>
  <si>
    <t>Flujo Másico de Agua [kg/s]</t>
  </si>
  <si>
    <t>Res. Conv. Int. [m^2*K*s/J]</t>
  </si>
  <si>
    <t>Res. Cond. [m^2*K*s/J]</t>
  </si>
  <si>
    <t>Res. Conv. Ext. [m^2*K*s/J]</t>
  </si>
  <si>
    <t>Res. Tot. [m^2*K*s/J]</t>
  </si>
  <si>
    <t>Diámetro nominal d_n [mm]</t>
  </si>
  <si>
    <t>T_salida [°C]</t>
  </si>
  <si>
    <t>Var. de Temperatura con la inicial [°C]</t>
  </si>
  <si>
    <t>Var. de Temperatura Porcentual [%]</t>
  </si>
  <si>
    <t>k_agua</t>
  </si>
  <si>
    <t>Coeficiente de conducción del agua</t>
  </si>
  <si>
    <t>Polietileno - PN 10</t>
  </si>
  <si>
    <t>Polietileno - PN 16</t>
  </si>
  <si>
    <t>Polietileno - PN 20</t>
  </si>
  <si>
    <t>mu_agua</t>
  </si>
  <si>
    <t>[kg/m*s]</t>
  </si>
  <si>
    <t>Número de Reynolds [ - ]</t>
  </si>
  <si>
    <t>Número de Nusselt [ - ]</t>
  </si>
  <si>
    <t>Polipropileno - PN 10</t>
  </si>
  <si>
    <t>Espesor mínimo de pared e_n [mm]</t>
  </si>
  <si>
    <t>Diámetro mínimo [mm]</t>
  </si>
  <si>
    <t>Polipropileno - PN 16</t>
  </si>
  <si>
    <t>Polipropileno - PN 20</t>
  </si>
  <si>
    <t>Coeficiente de conducción del aislante</t>
  </si>
  <si>
    <t>Densidad del agua a una temperatura T</t>
  </si>
  <si>
    <t>Calor específico del agua a una temperatura T</t>
  </si>
  <si>
    <t>Número de Prandtl para el agua a una temperatura T</t>
  </si>
  <si>
    <t>Res. Cond. Pared [m^2*K*s/J]</t>
  </si>
  <si>
    <t>Res. Cond. Aislante [m^2*K*s/J]</t>
  </si>
  <si>
    <t>[mm]</t>
  </si>
  <si>
    <t>Espesor de la pared de aislante</t>
  </si>
  <si>
    <t>h_ext</t>
  </si>
  <si>
    <t>k_1</t>
  </si>
  <si>
    <t>v</t>
  </si>
  <si>
    <t>e_ais</t>
  </si>
  <si>
    <t>Viscosidad dinámica del agua a una temperatura T</t>
  </si>
  <si>
    <t>Pr</t>
  </si>
  <si>
    <t>[J/kg*°C]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</si>
</sst>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572408</xdr:colOff>
      <xdr:row>0</xdr:row>
      <xdr:rowOff>108857</xdr:rowOff>
    </xdr:from>
    <xdr:to>
      <xdr:col>11</xdr:col>
      <xdr:colOff>653143</xdr:colOff>
      <xdr:row>23</xdr:row>
      <xdr:rowOff>67153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C7B4B5-AE67-E5F9-C6BE-423CA86C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908" y="108857"/>
          <a:ext cx="5414735" cy="4131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A661-1383-469B-AD29-75F4012D00BC}">
  <dimension ref="A1:D17"/>
  <sheetViews>
    <sheetView tabSelected="1" zoomScale="90" zoomScaleNormal="90" workbookViewId="0">
      <selection activeCell="O6" sqref="O6"/>
    </sheetView>
  </sheetViews>
  <sheetFormatPr baseColWidth="10" defaultRowHeight="15" x14ac:dyDescent="0.25"/>
  <cols>
    <col min="4" max="4" width="48.140625" bestFit="1" customWidth="1"/>
  </cols>
  <sheetData>
    <row r="1" spans="1:4" x14ac:dyDescent="0.25">
      <c r="A1" s="11" t="s">
        <v>0</v>
      </c>
      <c r="B1" s="11"/>
      <c r="C1" s="11"/>
      <c r="D1" s="11"/>
    </row>
    <row r="2" spans="1:4" x14ac:dyDescent="0.25">
      <c r="A2" s="3" t="s">
        <v>1</v>
      </c>
      <c r="B2" s="3" t="s">
        <v>2</v>
      </c>
      <c r="C2" s="3" t="s">
        <v>3</v>
      </c>
      <c r="D2" s="3" t="s">
        <v>5</v>
      </c>
    </row>
    <row r="3" spans="1:4" x14ac:dyDescent="0.25">
      <c r="A3" s="1" t="s">
        <v>60</v>
      </c>
      <c r="B3" s="1">
        <v>15</v>
      </c>
      <c r="C3" s="1" t="s">
        <v>24</v>
      </c>
      <c r="D3" s="1" t="s">
        <v>6</v>
      </c>
    </row>
    <row r="4" spans="1:4" x14ac:dyDescent="0.25">
      <c r="A4" s="1" t="s">
        <v>9</v>
      </c>
      <c r="B4" s="1">
        <v>0.38</v>
      </c>
      <c r="C4" s="1" t="s">
        <v>25</v>
      </c>
      <c r="D4" s="1" t="s">
        <v>11</v>
      </c>
    </row>
    <row r="5" spans="1:4" x14ac:dyDescent="0.25">
      <c r="A5" s="1" t="s">
        <v>8</v>
      </c>
      <c r="B5" s="2">
        <v>0.2</v>
      </c>
      <c r="C5" s="1" t="s">
        <v>25</v>
      </c>
      <c r="D5" s="1" t="s">
        <v>10</v>
      </c>
    </row>
    <row r="6" spans="1:4" x14ac:dyDescent="0.25">
      <c r="A6" s="1" t="s">
        <v>61</v>
      </c>
      <c r="B6" s="1">
        <v>0.1</v>
      </c>
      <c r="C6" s="1" t="s">
        <v>25</v>
      </c>
      <c r="D6" s="1" t="s">
        <v>52</v>
      </c>
    </row>
    <row r="7" spans="1:4" x14ac:dyDescent="0.25">
      <c r="A7" s="1" t="s">
        <v>38</v>
      </c>
      <c r="B7" s="1">
        <v>0.57999999999999996</v>
      </c>
      <c r="C7" s="1" t="s">
        <v>25</v>
      </c>
      <c r="D7" s="1" t="s">
        <v>39</v>
      </c>
    </row>
    <row r="8" spans="1:4" x14ac:dyDescent="0.25">
      <c r="A8" s="1" t="s">
        <v>62</v>
      </c>
      <c r="B8" s="1">
        <v>1.5</v>
      </c>
      <c r="C8" s="1" t="s">
        <v>22</v>
      </c>
      <c r="D8" s="1" t="s">
        <v>18</v>
      </c>
    </row>
    <row r="9" spans="1:4" x14ac:dyDescent="0.25">
      <c r="A9" s="1" t="s">
        <v>19</v>
      </c>
      <c r="B9" s="1">
        <v>983.2</v>
      </c>
      <c r="C9" s="1" t="s">
        <v>23</v>
      </c>
      <c r="D9" s="1" t="s">
        <v>53</v>
      </c>
    </row>
    <row r="10" spans="1:4" x14ac:dyDescent="0.25">
      <c r="A10" s="1" t="s">
        <v>20</v>
      </c>
      <c r="B10" s="1">
        <v>4186</v>
      </c>
      <c r="C10" s="1" t="s">
        <v>66</v>
      </c>
      <c r="D10" s="1" t="s">
        <v>54</v>
      </c>
    </row>
    <row r="11" spans="1:4" x14ac:dyDescent="0.25">
      <c r="A11" s="1" t="s">
        <v>43</v>
      </c>
      <c r="B11" s="1">
        <v>4.66E-4</v>
      </c>
      <c r="C11" s="1" t="s">
        <v>44</v>
      </c>
      <c r="D11" s="1" t="s">
        <v>64</v>
      </c>
    </row>
    <row r="12" spans="1:4" x14ac:dyDescent="0.25">
      <c r="A12" s="1" t="s">
        <v>4</v>
      </c>
      <c r="B12" s="1">
        <v>15</v>
      </c>
      <c r="C12" s="1" t="s">
        <v>12</v>
      </c>
      <c r="D12" s="1" t="s">
        <v>7</v>
      </c>
    </row>
    <row r="13" spans="1:4" x14ac:dyDescent="0.25">
      <c r="A13" s="1" t="s">
        <v>13</v>
      </c>
      <c r="B13" s="1">
        <v>30</v>
      </c>
      <c r="C13" s="1" t="s">
        <v>15</v>
      </c>
      <c r="D13" s="1" t="s">
        <v>16</v>
      </c>
    </row>
    <row r="14" spans="1:4" x14ac:dyDescent="0.25">
      <c r="A14" s="1" t="s">
        <v>14</v>
      </c>
      <c r="B14" s="1">
        <v>60</v>
      </c>
      <c r="C14" s="1" t="s">
        <v>15</v>
      </c>
      <c r="D14" s="1" t="s">
        <v>17</v>
      </c>
    </row>
    <row r="15" spans="1:4" x14ac:dyDescent="0.25">
      <c r="A15" s="1" t="s">
        <v>65</v>
      </c>
      <c r="B15" s="1">
        <v>2.9830000000000001</v>
      </c>
      <c r="C15" s="1" t="s">
        <v>21</v>
      </c>
      <c r="D15" s="1" t="s">
        <v>55</v>
      </c>
    </row>
    <row r="16" spans="1:4" x14ac:dyDescent="0.25">
      <c r="A16" s="1" t="s">
        <v>63</v>
      </c>
      <c r="B16" s="10">
        <v>1</v>
      </c>
      <c r="C16" s="1" t="s">
        <v>58</v>
      </c>
      <c r="D16" s="1" t="s">
        <v>59</v>
      </c>
    </row>
    <row r="17" spans="2:2" x14ac:dyDescent="0.25">
      <c r="B17" s="9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4D7D-ADDA-4839-93B7-7B3EA9E02BD5}">
  <dimension ref="A1:AR30"/>
  <sheetViews>
    <sheetView zoomScale="80" zoomScaleNormal="80" workbookViewId="0">
      <selection activeCell="AB10" sqref="AB10"/>
    </sheetView>
  </sheetViews>
  <sheetFormatPr baseColWidth="10" defaultRowHeight="15" x14ac:dyDescent="0.25"/>
  <cols>
    <col min="1" max="2" width="15.5703125" customWidth="1"/>
    <col min="3" max="11" width="15.5703125" hidden="1" customWidth="1"/>
    <col min="12" max="13" width="15.5703125" customWidth="1"/>
    <col min="14" max="14" width="15.5703125" hidden="1" customWidth="1"/>
    <col min="16" max="17" width="15.5703125" customWidth="1"/>
    <col min="18" max="26" width="15.5703125" hidden="1" customWidth="1"/>
    <col min="27" max="28" width="15.5703125" customWidth="1"/>
    <col min="29" max="29" width="15.5703125" hidden="1" customWidth="1"/>
    <col min="31" max="32" width="15.5703125" customWidth="1"/>
    <col min="33" max="41" width="15.5703125" hidden="1" customWidth="1"/>
    <col min="42" max="43" width="15.5703125" customWidth="1"/>
    <col min="44" max="44" width="15.5703125" hidden="1" customWidth="1"/>
  </cols>
  <sheetData>
    <row r="1" spans="1:44" ht="26.25" x14ac:dyDescent="0.4">
      <c r="A1" s="12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P1" s="12" t="s">
        <v>41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4"/>
      <c r="AE1" s="12" t="s">
        <v>42</v>
      </c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4"/>
    </row>
    <row r="2" spans="1:44" ht="50.1" customHeight="1" x14ac:dyDescent="0.25">
      <c r="A2" s="8" t="s">
        <v>34</v>
      </c>
      <c r="B2" s="8" t="s">
        <v>27</v>
      </c>
      <c r="C2" s="8" t="s">
        <v>45</v>
      </c>
      <c r="D2" s="8" t="s">
        <v>46</v>
      </c>
      <c r="E2" s="8" t="s">
        <v>30</v>
      </c>
      <c r="F2" s="8" t="s">
        <v>56</v>
      </c>
      <c r="G2" s="8" t="s">
        <v>57</v>
      </c>
      <c r="H2" s="8" t="s">
        <v>32</v>
      </c>
      <c r="I2" s="8" t="s">
        <v>33</v>
      </c>
      <c r="J2" s="8" t="s">
        <v>28</v>
      </c>
      <c r="K2" s="8" t="s">
        <v>29</v>
      </c>
      <c r="L2" s="8" t="s">
        <v>35</v>
      </c>
      <c r="M2" s="8" t="s">
        <v>36</v>
      </c>
      <c r="N2" s="8" t="s">
        <v>37</v>
      </c>
      <c r="P2" s="8" t="s">
        <v>34</v>
      </c>
      <c r="Q2" s="8" t="s">
        <v>27</v>
      </c>
      <c r="R2" s="8" t="s">
        <v>45</v>
      </c>
      <c r="S2" s="8" t="s">
        <v>46</v>
      </c>
      <c r="T2" s="8" t="s">
        <v>30</v>
      </c>
      <c r="U2" s="8" t="s">
        <v>31</v>
      </c>
      <c r="V2" s="8" t="s">
        <v>57</v>
      </c>
      <c r="W2" s="8" t="s">
        <v>32</v>
      </c>
      <c r="X2" s="8" t="s">
        <v>33</v>
      </c>
      <c r="Y2" s="8" t="s">
        <v>28</v>
      </c>
      <c r="Z2" s="8" t="s">
        <v>29</v>
      </c>
      <c r="AA2" s="8" t="s">
        <v>35</v>
      </c>
      <c r="AB2" s="8" t="s">
        <v>36</v>
      </c>
      <c r="AC2" s="8" t="s">
        <v>37</v>
      </c>
      <c r="AE2" s="8" t="s">
        <v>34</v>
      </c>
      <c r="AF2" s="8" t="s">
        <v>27</v>
      </c>
      <c r="AG2" s="8" t="s">
        <v>45</v>
      </c>
      <c r="AH2" s="8" t="s">
        <v>46</v>
      </c>
      <c r="AI2" s="8" t="s">
        <v>30</v>
      </c>
      <c r="AJ2" s="8" t="s">
        <v>31</v>
      </c>
      <c r="AK2" s="8" t="s">
        <v>57</v>
      </c>
      <c r="AL2" s="8" t="s">
        <v>32</v>
      </c>
      <c r="AM2" s="8" t="s">
        <v>33</v>
      </c>
      <c r="AN2" s="8" t="s">
        <v>28</v>
      </c>
      <c r="AO2" s="8" t="s">
        <v>29</v>
      </c>
      <c r="AP2" s="8" t="s">
        <v>35</v>
      </c>
      <c r="AQ2" s="8" t="s">
        <v>36</v>
      </c>
      <c r="AR2" s="8" t="s">
        <v>37</v>
      </c>
    </row>
    <row r="3" spans="1:44" x14ac:dyDescent="0.25">
      <c r="A3" s="4">
        <v>20</v>
      </c>
      <c r="B3" s="4" t="s">
        <v>26</v>
      </c>
      <c r="C3" s="4" t="s">
        <v>26</v>
      </c>
      <c r="D3" s="4" t="s">
        <v>26</v>
      </c>
      <c r="E3" s="4" t="s">
        <v>26</v>
      </c>
      <c r="F3" s="4" t="s">
        <v>26</v>
      </c>
      <c r="G3" s="4" t="s">
        <v>26</v>
      </c>
      <c r="H3" s="4" t="s">
        <v>26</v>
      </c>
      <c r="I3" s="4" t="s">
        <v>26</v>
      </c>
      <c r="J3" s="4" t="s">
        <v>26</v>
      </c>
      <c r="K3" s="4" t="s">
        <v>26</v>
      </c>
      <c r="L3" s="4" t="s">
        <v>26</v>
      </c>
      <c r="M3" s="4" t="s">
        <v>26</v>
      </c>
      <c r="N3" s="4" t="s">
        <v>26</v>
      </c>
      <c r="P3" s="4">
        <v>20</v>
      </c>
      <c r="Q3" s="6">
        <v>2.2999999999999998</v>
      </c>
      <c r="R3" s="6">
        <f>(((P3-2*Q3)*1/1000)*'Variables Generales'!$B$8*'Variables Generales'!$B$9)/'Variables Generales'!$B$11</f>
        <v>48738.025751072964</v>
      </c>
      <c r="S3" s="6">
        <f>0.023*(R3^(0.8))*('Variables Generales'!$B$15^(0.3))</f>
        <v>179.6462510231749</v>
      </c>
      <c r="T3" s="5">
        <f>(1/(S3*'Variables Generales'!$B$7/((P3-2*Q3)*1/1000)))</f>
        <v>1.478000458495835E-4</v>
      </c>
      <c r="U3" s="5">
        <f>((((P3-2*Q3)*1/1000)*LN(P3/(P3-2*Q3)))/(2*'Variables Generales'!$B$4))</f>
        <v>5.2960754837761527E-3</v>
      </c>
      <c r="V3" s="5">
        <f>((((P3-2*Q3)*1/1000)*LN((P3+2*'Variables Generales'!$B$16)/(P3)))/(2*'Variables Generales'!$B$6))</f>
        <v>7.3388838449330203E-3</v>
      </c>
      <c r="W3" s="5">
        <f>((P3-2*Q3)/('Variables Generales'!$B$3*(P3+2*'Variables Generales'!$B$16)))</f>
        <v>4.6666666666666669E-2</v>
      </c>
      <c r="X3" s="5">
        <f>T3+U3+V3+W3</f>
        <v>5.9449426041225426E-2</v>
      </c>
      <c r="Y3" s="6">
        <f>(PI()*'Variables Generales'!$B$12*((P3-2*Q3)*1/1000)*('Variables Generales'!$B$14-'Variables Generales'!$B$13))/X3</f>
        <v>366.21442020785736</v>
      </c>
      <c r="Z3" s="7">
        <f>(PI()*(((P3-2*Q3)/2)*1/1000)^2)*'Variables Generales'!$B$8*'Variables Generales'!$B$9</f>
        <v>0.27470366393053858</v>
      </c>
      <c r="AA3" s="6">
        <f>IF('Variables Generales'!$B$14-(Y3/(Z3*'Variables Generales'!$B$10))&lt;'Variables Generales'!$B$13,'Variables Generales'!$B$13,'Variables Generales'!$B$14-(Y3/(Z3*'Variables Generales'!$B$10)))</f>
        <v>59.681527625994505</v>
      </c>
      <c r="AB3" s="2">
        <f>'Variables Generales'!$B$14-AA3</f>
        <v>0.31847237400549488</v>
      </c>
      <c r="AC3" s="2">
        <f>AB3/'Variables Generales'!$B$14*100</f>
        <v>0.53078729000915814</v>
      </c>
      <c r="AE3" s="4">
        <v>20</v>
      </c>
      <c r="AF3" s="6">
        <v>2.2999999999999998</v>
      </c>
      <c r="AG3" s="6">
        <f>(((AE3-2*AF3)*1/1000)*'Variables Generales'!$B$8*'Variables Generales'!$B$9)/'Variables Generales'!$B$11</f>
        <v>48738.025751072964</v>
      </c>
      <c r="AH3" s="6">
        <f>0.023*(AG3^(0.8))*('Variables Generales'!$B$15^(0.3))</f>
        <v>179.6462510231749</v>
      </c>
      <c r="AI3" s="5">
        <f>(1/(AH3*'Variables Generales'!$B$7/((AE3-2*AF3)*1/1000)))</f>
        <v>1.478000458495835E-4</v>
      </c>
      <c r="AJ3" s="5">
        <f>((((AE3-2*AF3)*1/1000)*LN(AE3/(AE3-2*AF3)))/(2*'Variables Generales'!$B$4))</f>
        <v>5.2960754837761527E-3</v>
      </c>
      <c r="AK3" s="5">
        <f>((((AE3-2*AF3)*1/1000)*LN((AE3+2*'Variables Generales'!$B$16)/(AE3)))/(2*'Variables Generales'!$B$6))</f>
        <v>7.3388838449330203E-3</v>
      </c>
      <c r="AL3" s="5">
        <f>((AE3-2*AF3)/('Variables Generales'!$B$3*(AE3+2*'Variables Generales'!$B$16)))</f>
        <v>4.6666666666666669E-2</v>
      </c>
      <c r="AM3" s="5">
        <f>AI3+AJ3+AK3+AL3</f>
        <v>5.9449426041225426E-2</v>
      </c>
      <c r="AN3" s="6">
        <f>(PI()*'Variables Generales'!$B$12*((AE3-2*AF3)*1/1000)*('Variables Generales'!$B$14-'Variables Generales'!$B$13))/AM3</f>
        <v>366.21442020785736</v>
      </c>
      <c r="AO3" s="7">
        <f>(PI()*(((AE3-2*AF3)/2)*1/1000)^2)*'Variables Generales'!$B$8*'Variables Generales'!$B$9</f>
        <v>0.27470366393053858</v>
      </c>
      <c r="AP3" s="6">
        <f>IF('Variables Generales'!$B$14-(AN3/(AO3*'Variables Generales'!$B$10))&lt;'Variables Generales'!$B$13,'Variables Generales'!$B$13,'Variables Generales'!$B$14-(AN3/(AO3*'Variables Generales'!$B$10)))</f>
        <v>59.681527625994505</v>
      </c>
      <c r="AQ3" s="2">
        <f>'Variables Generales'!$B$14-AP3</f>
        <v>0.31847237400549488</v>
      </c>
      <c r="AR3" s="2">
        <f>AQ3/'Variables Generales'!$B$14*100</f>
        <v>0.53078729000915814</v>
      </c>
    </row>
    <row r="4" spans="1:44" x14ac:dyDescent="0.25">
      <c r="A4" s="4">
        <v>25</v>
      </c>
      <c r="B4" s="4" t="s">
        <v>26</v>
      </c>
      <c r="C4" s="4" t="s">
        <v>26</v>
      </c>
      <c r="D4" s="4" t="s">
        <v>26</v>
      </c>
      <c r="E4" s="4" t="s">
        <v>26</v>
      </c>
      <c r="F4" s="4" t="s">
        <v>26</v>
      </c>
      <c r="G4" s="4" t="s">
        <v>26</v>
      </c>
      <c r="H4" s="4" t="s">
        <v>26</v>
      </c>
      <c r="I4" s="4" t="s">
        <v>26</v>
      </c>
      <c r="J4" s="4" t="s">
        <v>26</v>
      </c>
      <c r="K4" s="4" t="s">
        <v>26</v>
      </c>
      <c r="L4" s="4" t="s">
        <v>26</v>
      </c>
      <c r="M4" s="4" t="s">
        <v>26</v>
      </c>
      <c r="N4" s="4" t="s">
        <v>26</v>
      </c>
      <c r="P4" s="4">
        <v>25</v>
      </c>
      <c r="Q4" s="6">
        <v>2.2999999999999998</v>
      </c>
      <c r="R4" s="6">
        <f>(((P4-2*Q4)*1/1000)*'Variables Generales'!$B$8*'Variables Generales'!$B$9)/'Variables Generales'!$B$11</f>
        <v>64562.060085836907</v>
      </c>
      <c r="S4" s="6">
        <f>0.023*(R4^(0.8))*('Variables Generales'!$B$15^(0.3))</f>
        <v>224.96021363062476</v>
      </c>
      <c r="T4" s="5">
        <f>(1/(S4*'Variables Generales'!$B$7/((P4-2*Q4)*1/1000)))</f>
        <v>1.56349486095595E-4</v>
      </c>
      <c r="U4" s="5">
        <f>((((P4-2*Q4)*1/1000)*LN(P4/(P4-2*Q4)))/(2*'Variables Generales'!$B$4))</f>
        <v>5.4580984867997557E-3</v>
      </c>
      <c r="V4" s="5">
        <f>((((P4-2*Q4)*1/1000)*LN((P4+2*'Variables Generales'!$B$16)/(P4)))/(2*'Variables Generales'!$B$6))</f>
        <v>7.8500261958850941E-3</v>
      </c>
      <c r="W4" s="5">
        <f>((P4-2*Q4)/('Variables Generales'!$B$3*(P4+2*'Variables Generales'!$B$16)))</f>
        <v>5.0370370370370364E-2</v>
      </c>
      <c r="X4" s="5">
        <f t="shared" ref="X4:X26" si="0">T4+U4+V4+W4</f>
        <v>6.3834844539150809E-2</v>
      </c>
      <c r="Y4" s="6">
        <f>(PI()*'Variables Generales'!$B$12*((P4-2*Q4)*1/1000)*('Variables Generales'!$B$14-'Variables Generales'!$B$13))/X4</f>
        <v>451.78805976830455</v>
      </c>
      <c r="Z4" s="7">
        <f>(PI()*(((P4-2*Q4)/2)*1/1000)^2)*'Variables Generales'!$B$8*'Variables Generales'!$B$9</f>
        <v>0.48204029676730009</v>
      </c>
      <c r="AA4" s="6">
        <f>IF('Variables Generales'!$B$14-(Y4/(Z4*'Variables Generales'!$B$10))&lt;'Variables Generales'!$B$13,'Variables Generales'!$B$13,'Variables Generales'!$B$14-(Y4/(Z4*'Variables Generales'!$B$10)))</f>
        <v>59.776100986703874</v>
      </c>
      <c r="AB4" s="2">
        <f>'Variables Generales'!$B$14-AA4</f>
        <v>0.22389901329612627</v>
      </c>
      <c r="AC4" s="2">
        <f>AB4/'Variables Generales'!$B$14*100</f>
        <v>0.37316502216021047</v>
      </c>
      <c r="AE4" s="4">
        <v>25</v>
      </c>
      <c r="AF4" s="6">
        <v>2.8</v>
      </c>
      <c r="AG4" s="6">
        <f>(((AE4-2*AF4)*1/1000)*'Variables Generales'!$B$8*'Variables Generales'!$B$9)/'Variables Generales'!$B$11</f>
        <v>61397.253218884114</v>
      </c>
      <c r="AH4" s="6">
        <f>0.023*(AG4^(0.8))*('Variables Generales'!$B$15^(0.3))</f>
        <v>216.09412797774758</v>
      </c>
      <c r="AI4" s="5">
        <f>(1/(AH4*'Variables Generales'!$B$7/((AE4-2*AF4)*1/1000)))</f>
        <v>1.5478567684871713E-4</v>
      </c>
      <c r="AJ4" s="5">
        <f>((((AE4-2*AF4)*1/1000)*LN(AE4/(AE4-2*AF4)))/(2*'Variables Generales'!$B$4))</f>
        <v>6.4735441061829152E-3</v>
      </c>
      <c r="AK4" s="5">
        <f>((((AE4-2*AF4)*1/1000)*LN((AE4+2*'Variables Generales'!$B$16)/(AE4)))/(2*'Variables Generales'!$B$6))</f>
        <v>7.4652209902044521E-3</v>
      </c>
      <c r="AL4" s="5">
        <f>((AE4-2*AF4)/('Variables Generales'!$B$3*(AE4+2*'Variables Generales'!$B$16)))</f>
        <v>4.7901234567901234E-2</v>
      </c>
      <c r="AM4" s="5">
        <f t="shared" ref="AM4:AM24" si="1">AI4+AJ4+AK4+AL4</f>
        <v>6.1994785341137316E-2</v>
      </c>
      <c r="AN4" s="6">
        <f>(PI()*'Variables Generales'!$B$12*((AE4-2*AF4)*1/1000)*('Variables Generales'!$B$14-'Variables Generales'!$B$13))/AM4</f>
        <v>442.39372255137073</v>
      </c>
      <c r="AO4" s="7">
        <f>(PI()*(((AE4-2*AF4)/2)*1/1000)^2)*'Variables Generales'!$B$8*'Variables Generales'!$B$9</f>
        <v>0.43593974935443347</v>
      </c>
      <c r="AP4" s="6">
        <f>IF('Variables Generales'!$B$14-(AN4/(AO4*'Variables Generales'!$B$10))&lt;'Variables Generales'!$B$13,'Variables Generales'!$B$13,'Variables Generales'!$B$14-(AN4/(AO4*'Variables Generales'!$B$10)))</f>
        <v>59.75757173036822</v>
      </c>
      <c r="AQ4" s="2">
        <f>'Variables Generales'!$B$14-AP4</f>
        <v>0.24242826963178032</v>
      </c>
      <c r="AR4" s="2">
        <f>AQ4/'Variables Generales'!$B$14*100</f>
        <v>0.40404711605296723</v>
      </c>
    </row>
    <row r="5" spans="1:44" x14ac:dyDescent="0.25">
      <c r="A5" s="4">
        <v>32</v>
      </c>
      <c r="B5" s="4" t="s">
        <v>26</v>
      </c>
      <c r="C5" s="4" t="s">
        <v>26</v>
      </c>
      <c r="D5" s="4" t="s">
        <v>26</v>
      </c>
      <c r="E5" s="4" t="s">
        <v>26</v>
      </c>
      <c r="F5" s="4" t="s">
        <v>26</v>
      </c>
      <c r="G5" s="4" t="s">
        <v>26</v>
      </c>
      <c r="H5" s="4" t="s">
        <v>26</v>
      </c>
      <c r="I5" s="4" t="s">
        <v>26</v>
      </c>
      <c r="J5" s="4" t="s">
        <v>26</v>
      </c>
      <c r="K5" s="4" t="s">
        <v>26</v>
      </c>
      <c r="L5" s="4" t="s">
        <v>26</v>
      </c>
      <c r="M5" s="4" t="s">
        <v>26</v>
      </c>
      <c r="N5" s="4" t="s">
        <v>26</v>
      </c>
      <c r="P5" s="4">
        <v>32</v>
      </c>
      <c r="Q5" s="6">
        <v>3</v>
      </c>
      <c r="R5" s="6">
        <f>(((P5-2*Q5)*1/1000)*'Variables Generales'!$B$8*'Variables Generales'!$B$9)/'Variables Generales'!$B$11</f>
        <v>82284.978540772529</v>
      </c>
      <c r="S5" s="6">
        <f>0.023*(R5^(0.8))*('Variables Generales'!$B$15^(0.3))</f>
        <v>273.13682715505342</v>
      </c>
      <c r="T5" s="5">
        <f>(1/(S5*'Variables Generales'!$B$7/((P5-2*Q5)*1/1000)))</f>
        <v>1.6412135512377821E-4</v>
      </c>
      <c r="U5" s="5">
        <f>((((P5-2*Q5)*1/1000)*LN(P5/(P5-2*Q5)))/(2*'Variables Generales'!$B$4))</f>
        <v>7.103451952939945E-3</v>
      </c>
      <c r="V5" s="5">
        <f>((((P5-2*Q5)*1/1000)*LN((P5+2*'Variables Generales'!$B$16)/(P5)))/(2*'Variables Generales'!$B$6))</f>
        <v>7.8812008361365277E-3</v>
      </c>
      <c r="W5" s="5">
        <f>((P5-2*Q5)/('Variables Generales'!$B$3*(P5+2*'Variables Generales'!$B$16)))</f>
        <v>5.0980392156862744E-2</v>
      </c>
      <c r="X5" s="5">
        <f t="shared" si="0"/>
        <v>6.6129166301062997E-2</v>
      </c>
      <c r="Y5" s="6">
        <f>(PI()*'Variables Generales'!$B$12*((P5-2*Q5)*1/1000)*('Variables Generales'!$B$14-'Variables Generales'!$B$13))/X5</f>
        <v>555.83090038759087</v>
      </c>
      <c r="Z5" s="7">
        <f>(PI()*(((P5-2*Q5)/2)*1/1000)^2)*'Variables Generales'!$B$8*'Variables Generales'!$B$9</f>
        <v>0.7830143228919042</v>
      </c>
      <c r="AA5" s="6">
        <f>IF('Variables Generales'!$B$14-(Y5/(Z5*'Variables Generales'!$B$10))&lt;'Variables Generales'!$B$13,'Variables Generales'!$B$13,'Variables Generales'!$B$14-(Y5/(Z5*'Variables Generales'!$B$10)))</f>
        <v>59.830420341375991</v>
      </c>
      <c r="AB5" s="2">
        <f>'Variables Generales'!$B$14-AA5</f>
        <v>0.16957965862400926</v>
      </c>
      <c r="AC5" s="2">
        <f>AB5/'Variables Generales'!$B$14*100</f>
        <v>0.28263276437334878</v>
      </c>
      <c r="AE5" s="4">
        <v>32</v>
      </c>
      <c r="AF5" s="6">
        <v>3.6</v>
      </c>
      <c r="AG5" s="6">
        <f>(((AE5-2*AF5)*1/1000)*'Variables Generales'!$B$8*'Variables Generales'!$B$9)/'Variables Generales'!$B$11</f>
        <v>78487.210300429186</v>
      </c>
      <c r="AH5" s="6">
        <f>0.023*(AG5^(0.8))*('Variables Generales'!$B$15^(0.3))</f>
        <v>263.00434688387037</v>
      </c>
      <c r="AI5" s="5">
        <f>(1/(AH5*'Variables Generales'!$B$7/((AE5-2*AF5)*1/1000)))</f>
        <v>1.6257761970959078E-4</v>
      </c>
      <c r="AJ5" s="5">
        <f>((((AE5-2*AF5)*1/1000)*LN(AE5/(AE5-2*AF5)))/(2*'Variables Generales'!$B$4))</f>
        <v>8.3175365668342015E-3</v>
      </c>
      <c r="AK5" s="5">
        <f>((((AE5-2*AF5)*1/1000)*LN((AE5+2*'Variables Generales'!$B$16)/(AE5)))/(2*'Variables Generales'!$B$6))</f>
        <v>7.5174531052379194E-3</v>
      </c>
      <c r="AL5" s="5">
        <f>((AE5-2*AF5)/('Variables Generales'!$B$3*(AE5+2*'Variables Generales'!$B$16)))</f>
        <v>4.8627450980392159E-2</v>
      </c>
      <c r="AM5" s="5">
        <f t="shared" si="1"/>
        <v>6.4625018272173873E-2</v>
      </c>
      <c r="AN5" s="6">
        <f>(PI()*'Variables Generales'!$B$12*((AE5-2*AF5)*1/1000)*('Variables Generales'!$B$14-'Variables Generales'!$B$13))/AM5</f>
        <v>542.5170460517802</v>
      </c>
      <c r="AO5" s="7">
        <f>(PI()*(((AE5-2*AF5)/2)*1/1000)^2)*'Variables Generales'!$B$8*'Variables Generales'!$B$9</f>
        <v>0.71240403720626755</v>
      </c>
      <c r="AP5" s="6">
        <f>IF('Variables Generales'!$B$14-(AN5/(AO5*'Variables Generales'!$B$10))&lt;'Variables Generales'!$B$13,'Variables Generales'!$B$13,'Variables Generales'!$B$14-(AN5/(AO5*'Variables Generales'!$B$10)))</f>
        <v>59.818076923211699</v>
      </c>
      <c r="AQ5" s="2">
        <f>'Variables Generales'!$B$14-AP5</f>
        <v>0.18192307678830133</v>
      </c>
      <c r="AR5" s="2">
        <f>AQ5/'Variables Generales'!$B$14*100</f>
        <v>0.3032051279805022</v>
      </c>
    </row>
    <row r="6" spans="1:44" x14ac:dyDescent="0.25">
      <c r="A6" s="4">
        <v>40</v>
      </c>
      <c r="B6" s="6">
        <v>2.4</v>
      </c>
      <c r="C6" s="6">
        <f>(((A6-2*B6)*1/1000)*'Variables Generales'!$B$8*'Variables Generales'!$B$9)/'Variables Generales'!$B$11</f>
        <v>111401.20171673821</v>
      </c>
      <c r="D6" s="6">
        <f>0.023*(C6^(0.8))*('Variables Generales'!$B$15^(0.3))</f>
        <v>348.04525125509264</v>
      </c>
      <c r="E6" s="5">
        <f>(1/(D6*'Variables Generales'!$B$7/((A6-2*B6)*1/1000)))</f>
        <v>1.7437288672538892E-4</v>
      </c>
      <c r="F6" s="5">
        <f>((((A6-2*B6)*1/1000)*LN(A6/(A6-2*B6)))/(2*'Variables Generales'!$B$4))</f>
        <v>5.9207035225630859E-3</v>
      </c>
      <c r="G6" s="5">
        <f>((((A6-2*B6)*1/1000)*LN((A6+2*'Variables Generales'!$B$16)/(A6)))/(2*'Variables Generales'!$B$6))</f>
        <v>8.5870688938200403E-3</v>
      </c>
      <c r="H6" s="5">
        <f>((A6-2*B6)/('Variables Generales'!$B$3*(A6+2*'Variables Generales'!$B$16)))</f>
        <v>5.587301587301588E-2</v>
      </c>
      <c r="I6" s="5">
        <f>E6+F6+G6+H6</f>
        <v>7.0555161176124398E-2</v>
      </c>
      <c r="J6" s="6">
        <f>(PI()*'Variables Generales'!$B$12*((A6-2*B6)*1/1000)*('Variables Generales'!$B$14-'Variables Generales'!$B$13))/I6</f>
        <v>705.30386159335819</v>
      </c>
      <c r="K6" s="7">
        <f>(PI()*(((A6-2*B6)/2)*1/1000)^2)*'Variables Generales'!$B$8*'Variables Generales'!$B$9</f>
        <v>1.4351864891064869</v>
      </c>
      <c r="L6" s="6">
        <f>IF('Variables Generales'!$B$14-(J6/(K6*'Variables Generales'!$B$10))&lt;'Variables Generales'!$B$13,'Variables Generales'!$B$13,'Variables Generales'!$B$14-(J6/(K6*'Variables Generales'!$B$10)))</f>
        <v>59.882599836866063</v>
      </c>
      <c r="M6" s="2">
        <f>'Variables Generales'!$B$14-L6</f>
        <v>0.11740016313393653</v>
      </c>
      <c r="N6" s="2">
        <f>M6/'Variables Generales'!$B$14*100</f>
        <v>0.19566693855656089</v>
      </c>
      <c r="P6" s="4">
        <v>40</v>
      </c>
      <c r="Q6" s="6">
        <v>3.7</v>
      </c>
      <c r="R6" s="6">
        <f>(((P6-2*Q6)*1/1000)*'Variables Generales'!$B$8*'Variables Generales'!$B$9)/'Variables Generales'!$B$11</f>
        <v>103172.70386266096</v>
      </c>
      <c r="S6" s="6">
        <f>0.023*(R6^(0.8))*('Variables Generales'!$B$15^(0.3))</f>
        <v>327.32235102327132</v>
      </c>
      <c r="T6" s="5">
        <f>(1/(S6*'Variables Generales'!$B$7/((P6-2*Q6)*1/1000)))</f>
        <v>1.7171725785303327E-4</v>
      </c>
      <c r="U6" s="5">
        <f>((((P6-2*Q6)*1/1000)*LN(P6/(P6-2*Q6)))/(2*'Variables Generales'!$B$4))</f>
        <v>8.7748547410072958E-3</v>
      </c>
      <c r="V6" s="5">
        <f>((((P6-2*Q6)*1/1000)*LN((P6+2*'Variables Generales'!$B$16)/(P6)))/(2*'Variables Generales'!$B$6))</f>
        <v>7.9527967596174243E-3</v>
      </c>
      <c r="W6" s="5">
        <f>((P6-2*Q6)/('Variables Generales'!$B$3*(P6+2*'Variables Generales'!$B$16)))</f>
        <v>5.1746031746031748E-2</v>
      </c>
      <c r="X6" s="5">
        <f t="shared" si="0"/>
        <v>6.8645400504509499E-2</v>
      </c>
      <c r="Y6" s="6">
        <f>(PI()*'Variables Generales'!$B$12*((P6-2*Q6)*1/1000)*('Variables Generales'!$B$14-'Variables Generales'!$B$13))/X6</f>
        <v>671.38022197327973</v>
      </c>
      <c r="Z6" s="7">
        <f>(PI()*(((P6-2*Q6)/2)*1/1000)^2)*'Variables Generales'!$B$8*'Variables Generales'!$B$9</f>
        <v>1.2310004464446753</v>
      </c>
      <c r="AA6" s="6">
        <f>IF('Variables Generales'!$B$14-(Y6/(Z6*'Variables Generales'!$B$10))&lt;'Variables Generales'!$B$13,'Variables Generales'!$B$13,'Variables Generales'!$B$14-(Y6/(Z6*'Variables Generales'!$B$10)))</f>
        <v>59.869709992558647</v>
      </c>
      <c r="AB6" s="2">
        <f>'Variables Generales'!$B$14-AA6</f>
        <v>0.13029000744135288</v>
      </c>
      <c r="AC6" s="2">
        <f>AB6/'Variables Generales'!$B$14*100</f>
        <v>0.21715001240225482</v>
      </c>
      <c r="AE6" s="4">
        <v>40</v>
      </c>
      <c r="AF6" s="6">
        <v>4.5</v>
      </c>
      <c r="AG6" s="6">
        <f>(((AE6-2*AF6)*1/1000)*'Variables Generales'!$B$8*'Variables Generales'!$B$9)/'Variables Generales'!$B$11</f>
        <v>98109.012875536486</v>
      </c>
      <c r="AH6" s="6">
        <f>0.023*(AG6^(0.8))*('Variables Generales'!$B$15^(0.3))</f>
        <v>314.40608074754408</v>
      </c>
      <c r="AI6" s="5">
        <f>(1/(AH6*'Variables Generales'!$B$7/((AE6-2*AF6)*1/1000)))</f>
        <v>1.699975895344908E-4</v>
      </c>
      <c r="AJ6" s="5">
        <f>((((AE6-2*AF6)*1/1000)*LN(AE6/(AE6-2*AF6)))/(2*'Variables Generales'!$B$4))</f>
        <v>1.0396920708542751E-2</v>
      </c>
      <c r="AK6" s="5">
        <f>((((AE6-2*AF6)*1/1000)*LN((AE6+2*'Variables Generales'!$B$16)/(AE6)))/(2*'Variables Generales'!$B$6))</f>
        <v>7.5624754462619665E-3</v>
      </c>
      <c r="AL6" s="5">
        <f>((AE6-2*AF6)/('Variables Generales'!$B$3*(AE6+2*'Variables Generales'!$B$16)))</f>
        <v>4.9206349206349205E-2</v>
      </c>
      <c r="AM6" s="5">
        <f t="shared" si="1"/>
        <v>6.7335742950688421E-2</v>
      </c>
      <c r="AN6" s="6">
        <f>(PI()*'Variables Generales'!$B$12*((AE6-2*AF6)*1/1000)*('Variables Generales'!$B$14-'Variables Generales'!$B$13))/AM6</f>
        <v>650.84627564994526</v>
      </c>
      <c r="AO6" s="7">
        <f>(PI()*(((AE6-2*AF6)/2)*1/1000)^2)*'Variables Generales'!$B$8*'Variables Generales'!$B$9</f>
        <v>1.1131313081347931</v>
      </c>
      <c r="AP6" s="6">
        <f>IF('Variables Generales'!$B$14-(AN6/(AO6*'Variables Generales'!$B$10))&lt;'Variables Generales'!$B$13,'Variables Generales'!$B$13,'Variables Generales'!$B$14-(AN6/(AO6*'Variables Generales'!$B$10)))</f>
        <v>59.860320458093895</v>
      </c>
      <c r="AQ6" s="2">
        <f>'Variables Generales'!$B$14-AP6</f>
        <v>0.13967954190610499</v>
      </c>
      <c r="AR6" s="2">
        <f>AQ6/'Variables Generales'!$B$14*100</f>
        <v>0.23279923651017498</v>
      </c>
    </row>
    <row r="7" spans="1:44" x14ac:dyDescent="0.25">
      <c r="A7" s="4">
        <v>50</v>
      </c>
      <c r="B7" s="6">
        <v>3</v>
      </c>
      <c r="C7" s="6">
        <f>(((A7-2*B7)*1/1000)*'Variables Generales'!$B$8*'Variables Generales'!$B$9)/'Variables Generales'!$B$11</f>
        <v>139251.50214592277</v>
      </c>
      <c r="D7" s="6">
        <f>0.023*(C7^(0.8))*('Variables Generales'!$B$15^(0.3))</f>
        <v>416.06743259732389</v>
      </c>
      <c r="E7" s="5">
        <f>(1/(D7*'Variables Generales'!$B$7/((A7-2*B7)*1/1000)))</f>
        <v>1.8233118725958456E-4</v>
      </c>
      <c r="F7" s="5">
        <f>((((A7-2*B7)*1/1000)*LN(A7/(A7-2*B7)))/(2*'Variables Generales'!$B$4))</f>
        <v>7.400879403203867E-3</v>
      </c>
      <c r="G7" s="5">
        <f>((((A7-2*B7)*1/1000)*LN((A7+2*'Variables Generales'!$B$16)/(A7)))/(2*'Variables Generales'!$B$6))</f>
        <v>8.6285568937218907E-3</v>
      </c>
      <c r="H7" s="5">
        <f>((A7-2*B7)/('Variables Generales'!$B$3*(A7+2*'Variables Generales'!$B$16)))</f>
        <v>5.6410256410256411E-2</v>
      </c>
      <c r="I7" s="5">
        <f t="shared" ref="I7:I30" si="2">E7+F7+G7+H7</f>
        <v>7.2622023894441751E-2</v>
      </c>
      <c r="J7" s="6">
        <f>(PI()*'Variables Generales'!$B$12*((A7-2*B7)*1/1000)*('Variables Generales'!$B$14-'Variables Generales'!$B$13))/I7</f>
        <v>856.53815750842432</v>
      </c>
      <c r="K7" s="7">
        <f>(PI()*(((A7-2*B7)/2)*1/1000)^2)*'Variables Generales'!$B$8*'Variables Generales'!$B$9</f>
        <v>2.2424788892288854</v>
      </c>
      <c r="L7" s="6">
        <f>IF('Variables Generales'!$B$14-(J7/(K7*'Variables Generales'!$B$10))&lt;'Variables Generales'!$B$13,'Variables Generales'!$B$13,'Variables Generales'!$B$14-(J7/(K7*'Variables Generales'!$B$10)))</f>
        <v>59.908752888032332</v>
      </c>
      <c r="M7" s="2">
        <f>'Variables Generales'!$B$14-L7</f>
        <v>9.1247111967668104E-2</v>
      </c>
      <c r="N7" s="2">
        <f>M7/'Variables Generales'!$B$14*100</f>
        <v>0.15207851994611352</v>
      </c>
      <c r="P7" s="4">
        <v>50</v>
      </c>
      <c r="Q7" s="6">
        <v>4.5999999999999996</v>
      </c>
      <c r="R7" s="6">
        <f>(((P7-2*Q7)*1/1000)*'Variables Generales'!$B$8*'Variables Generales'!$B$9)/'Variables Generales'!$B$11</f>
        <v>129124.12017167381</v>
      </c>
      <c r="S7" s="6">
        <f>0.023*(R7^(0.8))*('Variables Generales'!$B$15^(0.3))</f>
        <v>391.67848139071367</v>
      </c>
      <c r="T7" s="5">
        <f>(1/(S7*'Variables Generales'!$B$7/((P7-2*Q7)*1/1000)))</f>
        <v>1.7959839748264174E-4</v>
      </c>
      <c r="U7" s="5">
        <f>((((P7-2*Q7)*1/1000)*LN(P7/(P7-2*Q7)))/(2*'Variables Generales'!$B$4))</f>
        <v>1.0916196973599511E-2</v>
      </c>
      <c r="V7" s="5">
        <f>((((P7-2*Q7)*1/1000)*LN((P7+2*'Variables Generales'!$B$16)/(P7)))/(2*'Variables Generales'!$B$6))</f>
        <v>8.0010254832693899E-3</v>
      </c>
      <c r="W7" s="5">
        <f>((P7-2*Q7)/('Variables Generales'!$B$3*(P7+2*'Variables Generales'!$B$16)))</f>
        <v>5.2307692307692305E-2</v>
      </c>
      <c r="X7" s="5">
        <f t="shared" si="0"/>
        <v>7.1404513162043853E-2</v>
      </c>
      <c r="Y7" s="6">
        <f>(PI()*'Variables Generales'!$B$12*((P7-2*Q7)*1/1000)*('Variables Generales'!$B$14-'Variables Generales'!$B$13))/X7</f>
        <v>807.78705106512894</v>
      </c>
      <c r="Z7" s="7">
        <f>(PI()*(((P7-2*Q7)/2)*1/1000)^2)*'Variables Generales'!$B$8*'Variables Generales'!$B$9</f>
        <v>1.9281611870692004</v>
      </c>
      <c r="AA7" s="6">
        <f>IF('Variables Generales'!$B$14-(Y7/(Z7*'Variables Generales'!$B$10))&lt;'Variables Generales'!$B$13,'Variables Generales'!$B$13,'Variables Generales'!$B$14-(Y7/(Z7*'Variables Generales'!$B$10)))</f>
        <v>59.899918379992364</v>
      </c>
      <c r="AB7" s="2">
        <f>'Variables Generales'!$B$14-AA7</f>
        <v>0.10008162000763576</v>
      </c>
      <c r="AC7" s="2">
        <f>AB7/'Variables Generales'!$B$14*100</f>
        <v>0.16680270001272626</v>
      </c>
      <c r="AE7" s="4">
        <v>50</v>
      </c>
      <c r="AF7" s="6">
        <v>5.6</v>
      </c>
      <c r="AG7" s="6">
        <f>(((AE7-2*AF7)*1/1000)*'Variables Generales'!$B$8*'Variables Generales'!$B$9)/'Variables Generales'!$B$11</f>
        <v>122794.50643776823</v>
      </c>
      <c r="AH7" s="6">
        <f>0.023*(AG7^(0.8))*('Variables Generales'!$B$15^(0.3))</f>
        <v>376.24172967202588</v>
      </c>
      <c r="AI7" s="5">
        <f>(1/(AH7*'Variables Generales'!$B$7/((AE7-2*AF7)*1/1000)))</f>
        <v>1.7780205237322397E-4</v>
      </c>
      <c r="AJ7" s="5">
        <f>((((AE7-2*AF7)*1/1000)*LN(AE7/(AE7-2*AF7)))/(2*'Variables Generales'!$B$4))</f>
        <v>1.294708821236583E-2</v>
      </c>
      <c r="AK7" s="5">
        <f>((((AE7-2*AF7)*1/1000)*LN((AE7+2*'Variables Generales'!$B$16)/(AE7)))/(2*'Variables Generales'!$B$6))</f>
        <v>7.6088183517365763E-3</v>
      </c>
      <c r="AL7" s="5">
        <f>((AE7-2*AF7)/('Variables Generales'!$B$3*(AE7+2*'Variables Generales'!$B$16)))</f>
        <v>4.9743589743589743E-2</v>
      </c>
      <c r="AM7" s="5">
        <f t="shared" si="1"/>
        <v>7.0477298360065374E-2</v>
      </c>
      <c r="AN7" s="6">
        <f>(PI()*'Variables Generales'!$B$12*((AE7-2*AF7)*1/1000)*('Variables Generales'!$B$14-'Variables Generales'!$B$13))/AM7</f>
        <v>778.29611815481758</v>
      </c>
      <c r="AO7" s="7">
        <f>(PI()*(((AE7-2*AF7)/2)*1/1000)^2)*'Variables Generales'!$B$8*'Variables Generales'!$B$9</f>
        <v>1.7437589974177339</v>
      </c>
      <c r="AP7" s="6">
        <f>IF('Variables Generales'!$B$14-(AN7/(AO7*'Variables Generales'!$B$10))&lt;'Variables Generales'!$B$13,'Variables Generales'!$B$13,'Variables Generales'!$B$14-(AN7/(AO7*'Variables Generales'!$B$10)))</f>
        <v>59.893374966931468</v>
      </c>
      <c r="AQ7" s="2">
        <f>'Variables Generales'!$B$14-AP7</f>
        <v>0.1066250330685321</v>
      </c>
      <c r="AR7" s="2">
        <f>AQ7/'Variables Generales'!$B$14*100</f>
        <v>0.17770838844755352</v>
      </c>
    </row>
    <row r="8" spans="1:44" x14ac:dyDescent="0.25">
      <c r="A8" s="4">
        <v>63</v>
      </c>
      <c r="B8" s="6">
        <v>3.8</v>
      </c>
      <c r="C8" s="6">
        <f>(((A8-2*B8)*1/1000)*'Variables Generales'!$B$8*'Variables Generales'!$B$9)/'Variables Generales'!$B$11</f>
        <v>175330.30042918454</v>
      </c>
      <c r="D8" s="6">
        <f>0.023*(C8^(0.8))*('Variables Generales'!$B$15^(0.3))</f>
        <v>500.27568305341117</v>
      </c>
      <c r="E8" s="5">
        <f>(1/(D8*'Variables Generales'!$B$7/((A8-2*B8)*1/1000)))</f>
        <v>1.9092921086294852E-4</v>
      </c>
      <c r="F8" s="5">
        <f>((((A8-2*B8)*1/1000)*LN(A8/(A8-2*B8)))/(2*'Variables Generales'!$B$4))</f>
        <v>9.3709925633704162E-3</v>
      </c>
      <c r="G8" s="5">
        <f>((((A8-2*B8)*1/1000)*LN((A8+2*'Variables Generales'!$B$16)/(A8)))/(2*'Variables Generales'!$B$6))</f>
        <v>8.6569545506369541E-3</v>
      </c>
      <c r="H8" s="5">
        <f>((A8-2*B8)/('Variables Generales'!$B$3*(A8+2*'Variables Generales'!$B$16)))</f>
        <v>5.6820512820512821E-2</v>
      </c>
      <c r="I8" s="5">
        <f t="shared" si="2"/>
        <v>7.5039389145383134E-2</v>
      </c>
      <c r="J8" s="6">
        <f>(PI()*'Variables Generales'!$B$12*((A8-2*B8)*1/1000)*('Variables Generales'!$B$14-'Variables Generales'!$B$13))/I8</f>
        <v>1043.7172496467774</v>
      </c>
      <c r="K8" s="7">
        <f>(PI()*(((A8-2*B8)/2)*1/1000)^2)*'Variables Generales'!$B$8*'Variables Generales'!$B$9</f>
        <v>3.555024022554611</v>
      </c>
      <c r="L8" s="6">
        <f>IF('Variables Generales'!$B$14-(J8/(K8*'Variables Generales'!$B$10))&lt;'Variables Generales'!$B$13,'Variables Generales'!$B$13,'Variables Generales'!$B$14-(J8/(K8*'Variables Generales'!$B$10)))</f>
        <v>59.929863983227179</v>
      </c>
      <c r="M8" s="2">
        <f>'Variables Generales'!$B$14-L8</f>
        <v>7.0136016772821108E-2</v>
      </c>
      <c r="N8" s="2">
        <f>M8/'Variables Generales'!$B$14*100</f>
        <v>0.11689336128803518</v>
      </c>
      <c r="P8" s="4">
        <v>63</v>
      </c>
      <c r="Q8" s="6">
        <v>5.8</v>
      </c>
      <c r="R8" s="6">
        <f>(((P8-2*Q8)*1/1000)*'Variables Generales'!$B$8*'Variables Generales'!$B$9)/'Variables Generales'!$B$11</f>
        <v>162671.0729613734</v>
      </c>
      <c r="S8" s="6">
        <f>0.023*(R8^(0.8))*('Variables Generales'!$B$15^(0.3))</f>
        <v>471.16397493845665</v>
      </c>
      <c r="T8" s="5">
        <f>(1/(S8*'Variables Generales'!$B$7/((P8-2*Q8)*1/1000)))</f>
        <v>1.8808884882751922E-4</v>
      </c>
      <c r="U8" s="5">
        <f>((((P8-2*Q8)*1/1000)*LN(P8/(P8-2*Q8)))/(2*'Variables Generales'!$B$4))</f>
        <v>1.3762793252662164E-2</v>
      </c>
      <c r="V8" s="5">
        <f>((((P8-2*Q8)*1/1000)*LN((P8+2*'Variables Generales'!$B$16)/(P8)))/(2*'Variables Generales'!$B$6))</f>
        <v>8.0319036805548642E-3</v>
      </c>
      <c r="W8" s="5">
        <f>((P8-2*Q8)/('Variables Generales'!$B$3*(P8+2*'Variables Generales'!$B$16)))</f>
        <v>5.2717948717948715E-2</v>
      </c>
      <c r="X8" s="5">
        <f t="shared" si="0"/>
        <v>7.470073449999326E-2</v>
      </c>
      <c r="Y8" s="6">
        <f>(PI()*'Variables Generales'!$B$12*((P8-2*Q8)*1/1000)*('Variables Generales'!$B$14-'Variables Generales'!$B$13))/X8</f>
        <v>972.74864248541587</v>
      </c>
      <c r="Z8" s="7">
        <f>(PI()*(((P8-2*Q8)/2)*1/1000)^2)*'Variables Generales'!$B$8*'Variables Generales'!$B$9</f>
        <v>3.060196036253692</v>
      </c>
      <c r="AA8" s="6">
        <f>IF('Variables Generales'!$B$14-(Y8/(Z8*'Variables Generales'!$B$10))&lt;'Variables Generales'!$B$13,'Variables Generales'!$B$13,'Variables Generales'!$B$14-(Y8/(Z8*'Variables Generales'!$B$10)))</f>
        <v>59.924063222867311</v>
      </c>
      <c r="AB8" s="2">
        <f>'Variables Generales'!$B$14-AA8</f>
        <v>7.5936777132689315E-2</v>
      </c>
      <c r="AC8" s="2">
        <f>AB8/'Variables Generales'!$B$14*100</f>
        <v>0.12656129522114887</v>
      </c>
      <c r="AE8" s="4">
        <v>63</v>
      </c>
      <c r="AF8" s="6">
        <v>7.1</v>
      </c>
      <c r="AG8" s="6">
        <f>(((AE8-2*AF8)*1/1000)*'Variables Generales'!$B$8*'Variables Generales'!$B$9)/'Variables Generales'!$B$11</f>
        <v>154442.57510729611</v>
      </c>
      <c r="AH8" s="6">
        <f>0.023*(AG8^(0.8))*('Variables Generales'!$B$15^(0.3))</f>
        <v>451.99896403302125</v>
      </c>
      <c r="AI8" s="5">
        <f>(1/(AH8*'Variables Generales'!$B$7/((AE8-2*AF8)*1/1000)))</f>
        <v>1.8614629176082797E-4</v>
      </c>
      <c r="AJ8" s="5">
        <f>((((AE8-2*AF8)*1/1000)*LN(AE8/(AE8-2*AF8)))/(2*'Variables Generales'!$B$4))</f>
        <v>1.6399651816292958E-2</v>
      </c>
      <c r="AK8" s="5">
        <f>((((AE8-2*AF8)*1/1000)*LN((AE8+2*'Variables Generales'!$B$16)/(AE8)))/(2*'Variables Generales'!$B$6))</f>
        <v>7.6256206150015051E-3</v>
      </c>
      <c r="AL8" s="5">
        <f>((AE8-2*AF8)/('Variables Generales'!$B$3*(AE8+2*'Variables Generales'!$B$16)))</f>
        <v>5.0051282051282051E-2</v>
      </c>
      <c r="AM8" s="5">
        <f t="shared" si="1"/>
        <v>7.4262700774337345E-2</v>
      </c>
      <c r="AN8" s="6">
        <f>(PI()*'Variables Generales'!$B$12*((AE8-2*AF8)*1/1000)*('Variables Generales'!$B$14-'Variables Generales'!$B$13))/AM8</f>
        <v>928.99091944515192</v>
      </c>
      <c r="AO8" s="7">
        <f>(PI()*(((AE8-2*AF8)/2)*1/1000)^2)*'Variables Generales'!$B$8*'Variables Generales'!$B$9</f>
        <v>2.7584343625853496</v>
      </c>
      <c r="AP8" s="6">
        <f>IF('Variables Generales'!$B$14-(AN8/(AO8*'Variables Generales'!$B$10))&lt;'Variables Generales'!$B$13,'Variables Generales'!$B$13,'Variables Generales'!$B$14-(AN8/(AO8*'Variables Generales'!$B$10)))</f>
        <v>59.919545638855219</v>
      </c>
      <c r="AQ8" s="2">
        <f>'Variables Generales'!$B$14-AP8</f>
        <v>8.0454361144781217E-2</v>
      </c>
      <c r="AR8" s="2">
        <f>AQ8/'Variables Generales'!$B$14*100</f>
        <v>0.1340906019079687</v>
      </c>
    </row>
    <row r="9" spans="1:44" x14ac:dyDescent="0.25">
      <c r="A9" s="4">
        <v>75</v>
      </c>
      <c r="B9" s="6">
        <v>4.5</v>
      </c>
      <c r="C9" s="6">
        <f>(((A9-2*B9)*1/1000)*'Variables Generales'!$B$8*'Variables Generales'!$B$9)/'Variables Generales'!$B$11</f>
        <v>208877.25321888414</v>
      </c>
      <c r="D9" s="6">
        <f>0.023*(C9^(0.8))*('Variables Generales'!$B$15^(0.3))</f>
        <v>575.48860696182464</v>
      </c>
      <c r="E9" s="5">
        <f>(1/(D9*'Variables Generales'!$B$7/((A9-2*B9)*1/1000)))</f>
        <v>1.9773302559198083E-4</v>
      </c>
      <c r="F9" s="5">
        <f>((((A9-2*B9)*1/1000)*LN(A9/(A9-2*B9)))/(2*'Variables Generales'!$B$4))</f>
        <v>1.1101319104805803E-2</v>
      </c>
      <c r="G9" s="5">
        <f>((((A9-2*B9)*1/1000)*LN((A9+2*'Variables Generales'!$B$16)/(A9)))/(2*'Variables Generales'!$B$6))</f>
        <v>8.6847117447332086E-3</v>
      </c>
      <c r="H9" s="5">
        <f>((A9-2*B9)/('Variables Generales'!$B$3*(A9+2*'Variables Generales'!$B$16)))</f>
        <v>5.7142857142857141E-2</v>
      </c>
      <c r="I9" s="5">
        <f t="shared" si="2"/>
        <v>7.7126621017988131E-2</v>
      </c>
      <c r="J9" s="6">
        <f>(PI()*'Variables Generales'!$B$12*((A9-2*B9)*1/1000)*('Variables Generales'!$B$14-'Variables Generales'!$B$13))/I9</f>
        <v>1209.7677893843604</v>
      </c>
      <c r="K9" s="7">
        <f>(PI()*(((A9-2*B9)/2)*1/1000)^2)*'Variables Generales'!$B$8*'Variables Generales'!$B$9</f>
        <v>5.0455775007649937</v>
      </c>
      <c r="L9" s="6">
        <f>IF('Variables Generales'!$B$14-(J9/(K9*'Variables Generales'!$B$10))&lt;'Variables Generales'!$B$13,'Variables Generales'!$B$13,'Variables Generales'!$B$14-(J9/(K9*'Variables Generales'!$B$10)))</f>
        <v>59.942721463673188</v>
      </c>
      <c r="M9" s="2">
        <f>'Variables Generales'!$B$14-L9</f>
        <v>5.7278536326812457E-2</v>
      </c>
      <c r="N9" s="2">
        <f>M9/'Variables Generales'!$B$14*100</f>
        <v>9.5464227211354086E-2</v>
      </c>
      <c r="P9" s="4">
        <v>75</v>
      </c>
      <c r="Q9" s="6">
        <v>6.8</v>
      </c>
      <c r="R9" s="6">
        <f>(((P9-2*Q9)*1/1000)*'Variables Generales'!$B$8*'Variables Generales'!$B$9)/'Variables Generales'!$B$11</f>
        <v>194319.14163090129</v>
      </c>
      <c r="S9" s="6">
        <f>0.023*(R9^(0.8))*('Variables Generales'!$B$15^(0.3))</f>
        <v>543.1706296756123</v>
      </c>
      <c r="T9" s="5">
        <f>(1/(S9*'Variables Generales'!$B$7/((P9-2*Q9)*1/1000)))</f>
        <v>1.9489652639860015E-4</v>
      </c>
      <c r="U9" s="5">
        <f>((((P9-2*Q9)*1/1000)*LN(P9/(P9-2*Q9)))/(2*'Variables Generales'!$B$4))</f>
        <v>1.6164218806222791E-2</v>
      </c>
      <c r="V9" s="5">
        <f>((((P9-2*Q9)*1/1000)*LN((P9+2*'Variables Generales'!$B$16)/(P9)))/(2*'Variables Generales'!$B$6))</f>
        <v>8.0794136534336203E-3</v>
      </c>
      <c r="W9" s="5">
        <f>((P9-2*Q9)/('Variables Generales'!$B$3*(P9+2*'Variables Generales'!$B$16)))</f>
        <v>5.3160173160173158E-2</v>
      </c>
      <c r="X9" s="5">
        <f t="shared" si="0"/>
        <v>7.7598702146228174E-2</v>
      </c>
      <c r="Y9" s="6">
        <f>(PI()*'Variables Generales'!$B$12*((P9-2*Q9)*1/1000)*('Variables Generales'!$B$14-'Variables Generales'!$B$13))/X9</f>
        <v>1118.6038247793704</v>
      </c>
      <c r="Z9" s="7">
        <f>(PI()*(((P9-2*Q9)/2)*1/1000)^2)*'Variables Generales'!$B$8*'Variables Generales'!$B$9</f>
        <v>4.3667643146887034</v>
      </c>
      <c r="AA9" s="6">
        <f>IF('Variables Generales'!$B$14-(Y9/(Z9*'Variables Generales'!$B$10))&lt;'Variables Generales'!$B$13,'Variables Generales'!$B$13,'Variables Generales'!$B$14-(Y9/(Z9*'Variables Generales'!$B$10)))</f>
        <v>59.938804804949946</v>
      </c>
      <c r="AB9" s="2">
        <f>'Variables Generales'!$B$14-AA9</f>
        <v>6.1195195050053997E-2</v>
      </c>
      <c r="AC9" s="2">
        <f>AB9/'Variables Generales'!$B$14*100</f>
        <v>0.10199199175008999</v>
      </c>
      <c r="AE9" s="4">
        <v>75</v>
      </c>
      <c r="AF9" s="6">
        <v>8.4</v>
      </c>
      <c r="AG9" s="6">
        <f>(((AE9-2*AF9)*1/1000)*'Variables Generales'!$B$8*'Variables Generales'!$B$9)/'Variables Generales'!$B$11</f>
        <v>184191.7596566524</v>
      </c>
      <c r="AH9" s="6">
        <f>0.023*(AG9^(0.8))*('Variables Generales'!$B$15^(0.3))</f>
        <v>520.40321334021712</v>
      </c>
      <c r="AI9" s="5">
        <f>(1/(AH9*'Variables Generales'!$B$7/((AE9-2*AF9)*1/1000)))</f>
        <v>1.9282130665977616E-4</v>
      </c>
      <c r="AJ9" s="5">
        <f>((((AE9-2*AF9)*1/1000)*LN(AE9/(AE9-2*AF9)))/(2*'Variables Generales'!$B$4))</f>
        <v>1.9420632318548736E-2</v>
      </c>
      <c r="AK9" s="5">
        <f>((((AE9-2*AF9)*1/1000)*LN((AE9+2*'Variables Generales'!$B$16)/(AE9)))/(2*'Variables Generales'!$B$6))</f>
        <v>7.6583367203556466E-3</v>
      </c>
      <c r="AL9" s="5">
        <f>((AE9-2*AF9)/('Variables Generales'!$B$3*(AE9+2*'Variables Generales'!$B$16)))</f>
        <v>5.0389610389610394E-2</v>
      </c>
      <c r="AM9" s="5">
        <f t="shared" si="1"/>
        <v>7.7661400735174552E-2</v>
      </c>
      <c r="AN9" s="6">
        <f>(PI()*'Variables Generales'!$B$12*((AE9-2*AF9)*1/1000)*('Variables Generales'!$B$14-'Variables Generales'!$B$13))/AM9</f>
        <v>1059.4492349949469</v>
      </c>
      <c r="AO9" s="7">
        <f>(PI()*(((AE9-2*AF9)/2)*1/1000)^2)*'Variables Generales'!$B$8*'Variables Generales'!$B$9</f>
        <v>3.9234577441899026</v>
      </c>
      <c r="AP9" s="6">
        <f>IF('Variables Generales'!$B$14-(AN9/(AO9*'Variables Generales'!$B$10))&lt;'Variables Generales'!$B$13,'Variables Generales'!$B$13,'Variables Generales'!$B$14-(AN9/(AO9*'Variables Generales'!$B$10)))</f>
        <v>59.9354922419882</v>
      </c>
      <c r="AQ9" s="2">
        <f>'Variables Generales'!$B$14-AP9</f>
        <v>6.4507758011799865E-2</v>
      </c>
      <c r="AR9" s="2">
        <f>AQ9/'Variables Generales'!$B$14*100</f>
        <v>0.10751293001966644</v>
      </c>
    </row>
    <row r="10" spans="1:44" x14ac:dyDescent="0.25">
      <c r="A10" s="4">
        <v>90</v>
      </c>
      <c r="B10" s="6">
        <v>5.4</v>
      </c>
      <c r="C10" s="6">
        <f>(((A10-2*B10)*1/1000)*'Variables Generales'!$B$8*'Variables Generales'!$B$9)/'Variables Generales'!$B$11</f>
        <v>250652.703862661</v>
      </c>
      <c r="D10" s="6">
        <f>0.023*(C10^(0.8))*('Variables Generales'!$B$15^(0.3))</f>
        <v>665.85816116580725</v>
      </c>
      <c r="E10" s="5">
        <f>(1/(D10*'Variables Generales'!$B$7/((A10-2*B10)*1/1000)))</f>
        <v>2.0507629417480084E-4</v>
      </c>
      <c r="F10" s="5">
        <f>((((A10-2*B10)*1/1000)*LN(A10/(A10-2*B10)))/(2*'Variables Generales'!$B$4))</f>
        <v>1.3321582925766944E-2</v>
      </c>
      <c r="G10" s="5">
        <f>((((A10-2*B10)*1/1000)*LN((A10+2*'Variables Generales'!$B$16)/(A10)))/(2*'Variables Generales'!$B$6))</f>
        <v>8.7036470606349659E-3</v>
      </c>
      <c r="H10" s="5">
        <f>((A10-2*B10)/('Variables Generales'!$B$3*(A10+2*'Variables Generales'!$B$16)))</f>
        <v>5.7391304347826091E-2</v>
      </c>
      <c r="I10" s="5">
        <f t="shared" si="2"/>
        <v>7.9621610628402811E-2</v>
      </c>
      <c r="J10" s="6">
        <f>(PI()*'Variables Generales'!$B$12*((A10-2*B10)*1/1000)*('Variables Generales'!$B$14-'Variables Generales'!$B$13))/I10</f>
        <v>1406.2308120905973</v>
      </c>
      <c r="K10" s="7">
        <f>(PI()*(((A10-2*B10)/2)*1/1000)^2)*'Variables Generales'!$B$8*'Variables Generales'!$B$9</f>
        <v>7.2656316011015907</v>
      </c>
      <c r="L10" s="6">
        <f>IF('Variables Generales'!$B$14-(J10/(K10*'Variables Generales'!$B$10))&lt;'Variables Generales'!$B$13,'Variables Generales'!$B$13,'Variables Generales'!$B$14-(J10/(K10*'Variables Generales'!$B$10)))</f>
        <v>59.953763600015151</v>
      </c>
      <c r="M10" s="2">
        <f>'Variables Generales'!$B$14-L10</f>
        <v>4.6236399984849186E-2</v>
      </c>
      <c r="N10" s="2">
        <f>M10/'Variables Generales'!$B$14*100</f>
        <v>7.706066664141531E-2</v>
      </c>
      <c r="P10" s="4">
        <v>90</v>
      </c>
      <c r="Q10" s="6">
        <v>8.1999999999999993</v>
      </c>
      <c r="R10" s="6">
        <f>(((P10-2*Q10)*1/1000)*'Variables Generales'!$B$8*'Variables Generales'!$B$9)/'Variables Generales'!$B$11</f>
        <v>232929.78540772534</v>
      </c>
      <c r="S10" s="6">
        <f>0.023*(R10^(0.8))*('Variables Generales'!$B$15^(0.3))</f>
        <v>627.91930197267266</v>
      </c>
      <c r="T10" s="5">
        <f>(1/(S10*'Variables Generales'!$B$7/((P10-2*Q10)*1/1000)))</f>
        <v>2.0209054145250743E-4</v>
      </c>
      <c r="U10" s="5">
        <f>((((P10-2*Q10)*1/1000)*LN(P10/(P10-2*Q10)))/(2*'Variables Generales'!$B$4))</f>
        <v>1.9481207687136813E-2</v>
      </c>
      <c r="V10" s="5">
        <f>((((P10-2*Q10)*1/1000)*LN((P10+2*'Variables Generales'!$B$16)/(P10)))/(2*'Variables Generales'!$B$6))</f>
        <v>8.0882376725092617E-3</v>
      </c>
      <c r="W10" s="5">
        <f>((P10-2*Q10)/('Variables Generales'!$B$3*(P10+2*'Variables Generales'!$B$16)))</f>
        <v>5.333333333333333E-2</v>
      </c>
      <c r="X10" s="5">
        <f t="shared" si="0"/>
        <v>8.1104869234431914E-2</v>
      </c>
      <c r="Y10" s="6">
        <f>(PI()*'Variables Generales'!$B$12*((P10-2*Q10)*1/1000)*('Variables Generales'!$B$14-'Variables Generales'!$B$13))/X10</f>
        <v>1282.9013802628904</v>
      </c>
      <c r="Z10" s="7">
        <f>(PI()*(((P10-2*Q10)/2)*1/1000)^2)*'Variables Generales'!$B$8*'Variables Generales'!$B$9</f>
        <v>6.2744929978291868</v>
      </c>
      <c r="AA10" s="6">
        <f>IF('Variables Generales'!$B$14-(Y10/(Z10*'Variables Generales'!$B$10))&lt;'Variables Generales'!$B$13,'Variables Generales'!$B$13,'Variables Generales'!$B$14-(Y10/(Z10*'Variables Generales'!$B$10)))</f>
        <v>59.95115552911431</v>
      </c>
      <c r="AB10" s="2">
        <f>'Variables Generales'!$B$14-AA10</f>
        <v>4.8844470885690328E-2</v>
      </c>
      <c r="AC10" s="2">
        <f>AB10/'Variables Generales'!$B$14*100</f>
        <v>8.1407451476150541E-2</v>
      </c>
      <c r="AE10" s="4">
        <v>90</v>
      </c>
      <c r="AF10" s="6">
        <v>10.1</v>
      </c>
      <c r="AG10" s="6">
        <f>(((AE10-2*AF10)*1/1000)*'Variables Generales'!$B$8*'Variables Generales'!$B$9)/'Variables Generales'!$B$11</f>
        <v>220903.51931330471</v>
      </c>
      <c r="AH10" s="6">
        <f>0.023*(AG10^(0.8))*('Variables Generales'!$B$15^(0.3))</f>
        <v>601.84675036116471</v>
      </c>
      <c r="AI10" s="5">
        <f>(1/(AH10*'Variables Generales'!$B$7/((AE10-2*AF10)*1/1000)))</f>
        <v>1.9995925460092402E-4</v>
      </c>
      <c r="AJ10" s="5">
        <f>((((AE10-2*AF10)*1/1000)*LN(AE10/(AE10-2*AF10)))/(2*'Variables Generales'!$B$4))</f>
        <v>2.3344027772662233E-2</v>
      </c>
      <c r="AK10" s="5">
        <f>((((AE10-2*AF10)*1/1000)*LN((AE10+2*'Variables Generales'!$B$16)/(AE10)))/(2*'Variables Generales'!$B$6))</f>
        <v>7.6706384448525329E-3</v>
      </c>
      <c r="AL10" s="5">
        <f>((AE10-2*AF10)/('Variables Generales'!$B$3*(AE10+2*'Variables Generales'!$B$16)))</f>
        <v>5.0579710144927535E-2</v>
      </c>
      <c r="AM10" s="5">
        <f t="shared" si="1"/>
        <v>8.1794335617043218E-2</v>
      </c>
      <c r="AN10" s="6">
        <f>(PI()*'Variables Generales'!$B$12*((AE10-2*AF10)*1/1000)*('Variables Generales'!$B$14-'Variables Generales'!$B$13))/AM10</f>
        <v>1206.4090319317211</v>
      </c>
      <c r="AO10" s="7">
        <f>(PI()*(((AE10-2*AF10)/2)*1/1000)^2)*'Variables Generales'!$B$8*'Variables Generales'!$B$9</f>
        <v>5.6433093220447841</v>
      </c>
      <c r="AP10" s="6">
        <f>IF('Variables Generales'!$B$14-(AN10/(AO10*'Variables Generales'!$B$10))&lt;'Variables Generales'!$B$13,'Variables Generales'!$B$13,'Variables Generales'!$B$14-(AN10/(AO10*'Variables Generales'!$B$10)))</f>
        <v>59.948930512405148</v>
      </c>
      <c r="AQ10" s="2">
        <f>'Variables Generales'!$B$14-AP10</f>
        <v>5.1069487594851637E-2</v>
      </c>
      <c r="AR10" s="2">
        <f>AQ10/'Variables Generales'!$B$14*100</f>
        <v>8.5115812658086057E-2</v>
      </c>
    </row>
    <row r="11" spans="1:44" x14ac:dyDescent="0.25">
      <c r="A11" s="4">
        <v>110</v>
      </c>
      <c r="B11" s="6">
        <v>6.6</v>
      </c>
      <c r="C11" s="6">
        <f>(((A11-2*B11)*1/1000)*'Variables Generales'!$B$8*'Variables Generales'!$B$9)/'Variables Generales'!$B$11</f>
        <v>306353.30472103006</v>
      </c>
      <c r="D11" s="6">
        <f>0.023*(C11^(0.8))*('Variables Generales'!$B$15^(0.3))</f>
        <v>781.81116390785201</v>
      </c>
      <c r="E11" s="5">
        <f>(1/(D11*'Variables Generales'!$B$7/((A11-2*B11)*1/1000)))</f>
        <v>2.1347424983024309E-4</v>
      </c>
      <c r="F11" s="5">
        <f>((((A11-2*B11)*1/1000)*LN(A11/(A11-2*B11)))/(2*'Variables Generales'!$B$4))</f>
        <v>1.628193468704851E-2</v>
      </c>
      <c r="G11" s="5">
        <f>((((A11-2*B11)*1/1000)*LN((A11+2*'Variables Generales'!$B$16)/(A11)))/(2*'Variables Generales'!$B$6))</f>
        <v>8.7209566632962532E-3</v>
      </c>
      <c r="H11" s="5">
        <f>((A11-2*B11)/('Variables Generales'!$B$3*(A11+2*'Variables Generales'!$B$16)))</f>
        <v>5.7619047619047618E-2</v>
      </c>
      <c r="I11" s="5">
        <f t="shared" si="2"/>
        <v>8.2835413219222623E-2</v>
      </c>
      <c r="J11" s="6">
        <f>(PI()*'Variables Generales'!$B$12*((A11-2*B11)*1/1000)*('Variables Generales'!$B$14-'Variables Generales'!$B$13))/I11</f>
        <v>1652.0443451909377</v>
      </c>
      <c r="K11" s="7">
        <f>(PI()*(((A11-2*B11)/2)*1/1000)^2)*'Variables Generales'!$B$8*'Variables Generales'!$B$9</f>
        <v>10.853597823867808</v>
      </c>
      <c r="L11" s="6">
        <f>IF('Variables Generales'!$B$14-(J11/(K11*'Variables Generales'!$B$10))&lt;'Variables Generales'!$B$13,'Variables Generales'!$B$13,'Variables Generales'!$B$14-(J11/(K11*'Variables Generales'!$B$10)))</f>
        <v>59.96363791716562</v>
      </c>
      <c r="M11" s="2">
        <f>'Variables Generales'!$B$14-L11</f>
        <v>3.6362082834379805E-2</v>
      </c>
      <c r="N11" s="2">
        <f>M11/'Variables Generales'!$B$14*100</f>
        <v>6.0603471390633011E-2</v>
      </c>
      <c r="P11" s="4">
        <v>110</v>
      </c>
      <c r="Q11" s="6">
        <v>10</v>
      </c>
      <c r="R11" s="6">
        <f>(((P11-2*Q11)*1/1000)*'Variables Generales'!$B$8*'Variables Generales'!$B$9)/'Variables Generales'!$B$11</f>
        <v>284832.61802575114</v>
      </c>
      <c r="S11" s="6">
        <f>0.023*(R11^(0.8))*('Variables Generales'!$B$15^(0.3))</f>
        <v>737.55700035491247</v>
      </c>
      <c r="T11" s="5">
        <f>(1/(S11*'Variables Generales'!$B$7/((P11-2*Q11)*1/1000)))</f>
        <v>2.1038701241861237E-4</v>
      </c>
      <c r="U11" s="5">
        <f>((((P11-2*Q11)*1/1000)*LN(P11/(P11-2*Q11)))/(2*'Variables Generales'!$B$4))</f>
        <v>2.3763634988938961E-2</v>
      </c>
      <c r="V11" s="5">
        <f>((((P11-2*Q11)*1/1000)*LN((P11+2*'Variables Generales'!$B$16)/(P11)))/(2*'Variables Generales'!$B$6))</f>
        <v>8.1083274762051936E-3</v>
      </c>
      <c r="W11" s="5">
        <f>((P11-2*Q11)/('Variables Generales'!$B$3*(P11+2*'Variables Generales'!$B$16)))</f>
        <v>5.3571428571428568E-2</v>
      </c>
      <c r="X11" s="5">
        <f t="shared" si="0"/>
        <v>8.5653778048991325E-2</v>
      </c>
      <c r="Y11" s="6">
        <f>(PI()*'Variables Generales'!$B$12*((P11-2*Q11)*1/1000)*('Variables Generales'!$B$14-'Variables Generales'!$B$13))/X11</f>
        <v>1485.4511425942283</v>
      </c>
      <c r="Z11" s="7">
        <f>(PI()*(((P11-2*Q11)/2)*1/1000)^2)*'Variables Generales'!$B$8*'Variables Generales'!$B$9</f>
        <v>9.382272212166308</v>
      </c>
      <c r="AA11" s="6">
        <f>IF('Variables Generales'!$B$14-(Y11/(Z11*'Variables Generales'!$B$10))&lt;'Variables Generales'!$B$13,'Variables Generales'!$B$13,'Variables Generales'!$B$14-(Y11/(Z11*'Variables Generales'!$B$10)))</f>
        <v>59.962177422714205</v>
      </c>
      <c r="AB11" s="2">
        <f>'Variables Generales'!$B$14-AA11</f>
        <v>3.7822577285794523E-2</v>
      </c>
      <c r="AC11" s="2">
        <f>AB11/'Variables Generales'!$B$14*100</f>
        <v>6.3037628809657534E-2</v>
      </c>
      <c r="AE11" s="4">
        <v>110</v>
      </c>
      <c r="AF11" s="6">
        <v>12.3</v>
      </c>
      <c r="AG11" s="6">
        <f>(((AE11-2*AF11)*1/1000)*'Variables Generales'!$B$8*'Variables Generales'!$B$9)/'Variables Generales'!$B$11</f>
        <v>270274.50643776823</v>
      </c>
      <c r="AH11" s="6">
        <f>0.023*(AG11^(0.8))*('Variables Generales'!$B$15^(0.3))</f>
        <v>707.24173090533293</v>
      </c>
      <c r="AI11" s="5">
        <f>(1/(AH11*'Variables Generales'!$B$7/((AE11-2*AF11)*1/1000)))</f>
        <v>2.0819102278065894E-4</v>
      </c>
      <c r="AJ11" s="5">
        <f>((((AE11-2*AF11)*1/1000)*LN(AE11/(AE11-2*AF11)))/(2*'Variables Generales'!$B$4))</f>
        <v>2.8444297672131542E-2</v>
      </c>
      <c r="AK11" s="5">
        <f>((((AE11-2*AF11)*1/1000)*LN((AE11+2*'Variables Generales'!$B$16)/(AE11)))/(2*'Variables Generales'!$B$6))</f>
        <v>7.6939018496435963E-3</v>
      </c>
      <c r="AL11" s="5">
        <f>((AE11-2*AF11)/('Variables Generales'!$B$3*(AE11+2*'Variables Generales'!$B$16)))</f>
        <v>5.0833333333333335E-2</v>
      </c>
      <c r="AM11" s="5">
        <f t="shared" si="1"/>
        <v>8.7179723877889137E-2</v>
      </c>
      <c r="AN11" s="6">
        <f>(PI()*'Variables Generales'!$B$12*((AE11-2*AF11)*1/1000)*('Variables Generales'!$B$14-'Variables Generales'!$B$13))/AM11</f>
        <v>1384.8564816121898</v>
      </c>
      <c r="AO11" s="7">
        <f>(PI()*(((AE11-2*AF11)/2)*1/1000)^2)*'Variables Generales'!$B$8*'Variables Generales'!$B$9</f>
        <v>8.4477052354176347</v>
      </c>
      <c r="AP11" s="6">
        <f>IF('Variables Generales'!$B$14-(AN11/(AO11*'Variables Generales'!$B$10))&lt;'Variables Generales'!$B$13,'Variables Generales'!$B$13,'Variables Generales'!$B$14-(AN11/(AO11*'Variables Generales'!$B$10)))</f>
        <v>59.960837826032289</v>
      </c>
      <c r="AQ11" s="2">
        <f>'Variables Generales'!$B$14-AP11</f>
        <v>3.9162173967710601E-2</v>
      </c>
      <c r="AR11" s="2">
        <f>AQ11/'Variables Generales'!$B$14*100</f>
        <v>6.5270289946184334E-2</v>
      </c>
    </row>
    <row r="12" spans="1:44" x14ac:dyDescent="0.25">
      <c r="A12" s="4">
        <v>125</v>
      </c>
      <c r="B12" s="6">
        <v>7.4</v>
      </c>
      <c r="C12" s="6">
        <f>(((A12-2*B12)*1/1000)*'Variables Generales'!$B$8*'Variables Generales'!$B$9)/'Variables Generales'!$B$11</f>
        <v>348761.71673819743</v>
      </c>
      <c r="D12" s="6">
        <f>0.023*(C12^(0.8))*('Variables Generales'!$B$15^(0.3))</f>
        <v>867.2550899963984</v>
      </c>
      <c r="E12" s="5">
        <f>(1/(D12*'Variables Generales'!$B$7/((A12-2*B12)*1/1000)))</f>
        <v>2.190820234918299E-4</v>
      </c>
      <c r="F12" s="5">
        <f>((((A12-2*B12)*1/1000)*LN(A12/(A12-2*B12)))/(2*'Variables Generales'!$B$4))</f>
        <v>1.8272441884605625E-2</v>
      </c>
      <c r="G12" s="5">
        <f>((((A12-2*B12)*1/1000)*LN((A12+2*'Variables Generales'!$B$16)/(A12)))/(2*'Variables Generales'!$B$6))</f>
        <v>8.7462153851158801E-3</v>
      </c>
      <c r="H12" s="5">
        <f>((A12-2*B12)/('Variables Generales'!$B$3*(A12+2*'Variables Generales'!$B$16)))</f>
        <v>5.7847769028871392E-2</v>
      </c>
      <c r="I12" s="5">
        <f t="shared" si="2"/>
        <v>8.5085508322084724E-2</v>
      </c>
      <c r="J12" s="6">
        <f>(PI()*'Variables Generales'!$B$12*((A12-2*B12)*1/1000)*('Variables Generales'!$B$14-'Variables Generales'!$B$13))/I12</f>
        <v>1831.0001639971483</v>
      </c>
      <c r="K12" s="7">
        <f>(PI()*(((A12-2*B12)/2)*1/1000)^2)*'Variables Generales'!$B$8*'Variables Generales'!$B$9</f>
        <v>14.066504819189651</v>
      </c>
      <c r="L12" s="6">
        <f>IF('Variables Generales'!$B$14-(J12/(K12*'Variables Generales'!$B$10))&lt;'Variables Generales'!$B$13,'Variables Generales'!$B$13,'Variables Generales'!$B$14-(J12/(K12*'Variables Generales'!$B$10)))</f>
        <v>59.968904112253092</v>
      </c>
      <c r="M12" s="2">
        <f>'Variables Generales'!$B$14-L12</f>
        <v>3.1095887746907636E-2</v>
      </c>
      <c r="N12" s="2">
        <f>M12/'Variables Generales'!$B$14*100</f>
        <v>5.1826479578179395E-2</v>
      </c>
      <c r="P12" s="4">
        <v>125</v>
      </c>
      <c r="Q12" s="6">
        <v>11.4</v>
      </c>
      <c r="R12" s="6">
        <f>(((P12-2*Q12)*1/1000)*'Variables Generales'!$B$8*'Variables Generales'!$B$9)/'Variables Generales'!$B$11</f>
        <v>323443.26180257509</v>
      </c>
      <c r="S12" s="6">
        <f>0.023*(R12^(0.8))*('Variables Generales'!$B$15^(0.3))</f>
        <v>816.51148610075984</v>
      </c>
      <c r="T12" s="5">
        <f>(1/(S12*'Variables Generales'!$B$7/((P12-2*Q12)*1/1000)))</f>
        <v>2.1580455333604422E-4</v>
      </c>
      <c r="U12" s="5">
        <f>((((P12-2*Q12)*1/1000)*LN(P12/(P12-2*Q12)))/(2*'Variables Generales'!$B$4))</f>
        <v>2.7080587479265304E-2</v>
      </c>
      <c r="V12" s="5">
        <f>((((P12-2*Q12)*1/1000)*LN((P12+2*'Variables Generales'!$B$16)/(P12)))/(2*'Variables Generales'!$B$6))</f>
        <v>8.1112814188642728E-3</v>
      </c>
      <c r="W12" s="5">
        <f>((P12-2*Q12)/('Variables Generales'!$B$3*(P12+2*'Variables Generales'!$B$16)))</f>
        <v>5.3648293963254594E-2</v>
      </c>
      <c r="X12" s="5">
        <f t="shared" si="0"/>
        <v>8.9055967414720216E-2</v>
      </c>
      <c r="Y12" s="6">
        <f>(PI()*'Variables Generales'!$B$12*((P12-2*Q12)*1/1000)*('Variables Generales'!$B$14-'Variables Generales'!$B$13))/X12</f>
        <v>1622.371305740405</v>
      </c>
      <c r="Z12" s="7">
        <f>(PI()*(((P12-2*Q12)/2)*1/1000)^2)*'Variables Generales'!$B$8*'Variables Generales'!$B$9</f>
        <v>12.098312604015204</v>
      </c>
      <c r="AA12" s="6">
        <f>IF('Variables Generales'!$B$14-(Y12/(Z12*'Variables Generales'!$B$10))&lt;'Variables Generales'!$B$13,'Variables Generales'!$B$13,'Variables Generales'!$B$14-(Y12/(Z12*'Variables Generales'!$B$10)))</f>
        <v>59.967964889185708</v>
      </c>
      <c r="AB12" s="2">
        <f>'Variables Generales'!$B$14-AA12</f>
        <v>3.2035110814291556E-2</v>
      </c>
      <c r="AC12" s="2">
        <f>AB12/'Variables Generales'!$B$14*100</f>
        <v>5.3391851357152589E-2</v>
      </c>
      <c r="AE12" s="4">
        <v>125</v>
      </c>
      <c r="AF12" s="6">
        <v>14</v>
      </c>
      <c r="AG12" s="6">
        <f>(((AE12-2*AF12)*1/1000)*'Variables Generales'!$B$8*'Variables Generales'!$B$9)/'Variables Generales'!$B$11</f>
        <v>306986.26609442069</v>
      </c>
      <c r="AH12" s="6">
        <f>0.023*(AG12^(0.8))*('Variables Generales'!$B$15^(0.3))</f>
        <v>783.10314699218497</v>
      </c>
      <c r="AI12" s="5">
        <f>(1/(AH12*'Variables Generales'!$B$7/((AE12-2*AF12)*1/1000)))</f>
        <v>2.1356238951752524E-4</v>
      </c>
      <c r="AJ12" s="5">
        <f>((((AE12-2*AF12)*1/1000)*LN(AE12/(AE12-2*AF12)))/(2*'Variables Generales'!$B$4))</f>
        <v>3.2367720530914579E-2</v>
      </c>
      <c r="AK12" s="5">
        <f>((((AE12-2*AF12)*1/1000)*LN((AE12+2*'Variables Generales'!$B$16)/(AE12)))/(2*'Variables Generales'!$B$6))</f>
        <v>7.6985743408007293E-3</v>
      </c>
      <c r="AL12" s="5">
        <f>((AE12-2*AF12)/('Variables Generales'!$B$3*(AE12+2*'Variables Generales'!$B$16)))</f>
        <v>5.0918635170603674E-2</v>
      </c>
      <c r="AM12" s="5">
        <f t="shared" si="1"/>
        <v>9.1198492431836503E-2</v>
      </c>
      <c r="AN12" s="6">
        <f>(PI()*'Variables Generales'!$B$12*((AE12-2*AF12)*1/1000)*('Variables Generales'!$B$14-'Variables Generales'!$B$13))/AM12</f>
        <v>1503.648971299481</v>
      </c>
      <c r="AO12" s="7">
        <f>(PI()*(((AE12-2*AF12)/2)*1/1000)^2)*'Variables Generales'!$B$8*'Variables Generales'!$B$9</f>
        <v>10.898493733860841</v>
      </c>
      <c r="AP12" s="6">
        <f>IF('Variables Generales'!$B$14-(AN12/(AO12*'Variables Generales'!$B$10))&lt;'Variables Generales'!$B$13,'Variables Generales'!$B$13,'Variables Generales'!$B$14-(AN12/(AO12*'Variables Generales'!$B$10)))</f>
        <v>59.967040489078961</v>
      </c>
      <c r="AQ12" s="2">
        <f>'Variables Generales'!$B$14-AP12</f>
        <v>3.295951092103877E-2</v>
      </c>
      <c r="AR12" s="2">
        <f>AQ12/'Variables Generales'!$B$14*100</f>
        <v>5.4932518201731284E-2</v>
      </c>
    </row>
    <row r="13" spans="1:44" x14ac:dyDescent="0.25">
      <c r="A13" s="4">
        <v>140</v>
      </c>
      <c r="B13" s="6">
        <v>8.3000000000000007</v>
      </c>
      <c r="C13" s="6">
        <f>(((A13-2*B13)*1/1000)*'Variables Generales'!$B$8*'Variables Generales'!$B$9)/'Variables Generales'!$B$11</f>
        <v>390537.16738197429</v>
      </c>
      <c r="D13" s="6">
        <f>0.023*(C13^(0.8))*('Variables Generales'!$B$15^(0.3))</f>
        <v>949.4097984659843</v>
      </c>
      <c r="E13" s="5">
        <f>(1/(D13*'Variables Generales'!$B$7/((A13-2*B13)*1/1000)))</f>
        <v>2.2409566557394023E-4</v>
      </c>
      <c r="F13" s="5">
        <f>((((A13-2*B13)*1/1000)*LN(A13/(A13-2*B13)))/(2*'Variables Generales'!$B$4))</f>
        <v>2.0492731308462207E-2</v>
      </c>
      <c r="G13" s="5">
        <f>((((A13-2*B13)*1/1000)*LN((A13+2*'Variables Generales'!$B$16)/(A13)))/(2*'Variables Generales'!$B$6))</f>
        <v>8.7519197900370882E-3</v>
      </c>
      <c r="H13" s="5">
        <f>((A13-2*B13)/('Variables Generales'!$B$3*(A13+2*'Variables Generales'!$B$16)))</f>
        <v>5.7934272300469485E-2</v>
      </c>
      <c r="I13" s="5">
        <f t="shared" si="2"/>
        <v>8.7403019064542717E-2</v>
      </c>
      <c r="J13" s="6">
        <f>(PI()*'Variables Generales'!$B$12*((A13-2*B13)*1/1000)*('Variables Generales'!$B$14-'Variables Generales'!$B$13))/I13</f>
        <v>1995.9566834300854</v>
      </c>
      <c r="K13" s="7">
        <f>(PI()*(((A13-2*B13)/2)*1/1000)^2)*'Variables Generales'!$B$8*'Variables Generales'!$B$9</f>
        <v>17.63816210457966</v>
      </c>
      <c r="L13" s="6">
        <f>IF('Variables Generales'!$B$14-(J13/(K13*'Variables Generales'!$B$10))&lt;'Variables Generales'!$B$13,'Variables Generales'!$B$13,'Variables Generales'!$B$14-(J13/(K13*'Variables Generales'!$B$10)))</f>
        <v>59.972966731481634</v>
      </c>
      <c r="M13" s="2">
        <f>'Variables Generales'!$B$14-L13</f>
        <v>2.7033268518366071E-2</v>
      </c>
      <c r="N13" s="2">
        <f>M13/'Variables Generales'!$B$14*100</f>
        <v>4.5055447530610124E-2</v>
      </c>
      <c r="P13" s="4">
        <v>140</v>
      </c>
      <c r="Q13" s="6">
        <v>12.7</v>
      </c>
      <c r="R13" s="6">
        <f>(((P13-2*Q13)*1/1000)*'Variables Generales'!$B$8*'Variables Generales'!$B$9)/'Variables Generales'!$B$11</f>
        <v>362686.86695278971</v>
      </c>
      <c r="S13" s="6">
        <f>0.023*(R13^(0.8))*('Variables Generales'!$B$15^(0.3))</f>
        <v>894.84800855029664</v>
      </c>
      <c r="T13" s="5">
        <f>(1/(S13*'Variables Generales'!$B$7/((P13-2*Q13)*1/1000)))</f>
        <v>2.2080420921610178E-4</v>
      </c>
      <c r="U13" s="5">
        <f>((((P13-2*Q13)*1/1000)*LN(P13/(P13-2*Q13)))/(2*'Variables Generales'!$B$4))</f>
        <v>3.0187241132190828E-2</v>
      </c>
      <c r="V13" s="5">
        <f>((((P13-2*Q13)*1/1000)*LN((P13+2*'Variables Generales'!$B$16)/(P13)))/(2*'Variables Generales'!$B$6))</f>
        <v>8.127795850391006E-3</v>
      </c>
      <c r="W13" s="5">
        <f>((P13-2*Q13)/('Variables Generales'!$B$3*(P13+2*'Variables Generales'!$B$16)))</f>
        <v>5.3802816901408451E-2</v>
      </c>
      <c r="X13" s="5">
        <f t="shared" si="0"/>
        <v>9.2338658093206377E-2</v>
      </c>
      <c r="Y13" s="6">
        <f>(PI()*'Variables Generales'!$B$12*((P13-2*Q13)*1/1000)*('Variables Generales'!$B$14-'Variables Generales'!$B$13))/X13</f>
        <v>1754.5406928276043</v>
      </c>
      <c r="Z13" s="7">
        <f>(PI()*(((P13-2*Q13)/2)*1/1000)^2)*'Variables Generales'!$B$8*'Variables Generales'!$B$9</f>
        <v>15.212207669868404</v>
      </c>
      <c r="AA13" s="6">
        <f>IF('Variables Generales'!$B$14-(Y13/(Z13*'Variables Generales'!$B$10))&lt;'Variables Generales'!$B$13,'Variables Generales'!$B$13,'Variables Generales'!$B$14-(Y13/(Z13*'Variables Generales'!$B$10)))</f>
        <v>59.972446804376979</v>
      </c>
      <c r="AB13" s="2">
        <f>'Variables Generales'!$B$14-AA13</f>
        <v>2.7553195623021054E-2</v>
      </c>
      <c r="AC13" s="2">
        <f>AB13/'Variables Generales'!$B$14*100</f>
        <v>4.5921992705035088E-2</v>
      </c>
      <c r="AE13" s="4">
        <v>140</v>
      </c>
      <c r="AF13" s="6">
        <v>15.7</v>
      </c>
      <c r="AG13" s="6">
        <f>(((AE13-2*AF13)*1/1000)*'Variables Generales'!$B$8*'Variables Generales'!$B$9)/'Variables Generales'!$B$11</f>
        <v>343698.02575107291</v>
      </c>
      <c r="AH13" s="6">
        <f>0.023*(AG13^(0.8))*('Variables Generales'!$B$15^(0.3))</f>
        <v>857.16699841850789</v>
      </c>
      <c r="AI13" s="5">
        <f>(1/(AH13*'Variables Generales'!$B$7/((AE13-2*AF13)*1/1000)))</f>
        <v>2.184421234786329E-4</v>
      </c>
      <c r="AJ13" s="5">
        <f>((((AE13-2*AF13)*1/1000)*LN(AE13/(AE13-2*AF13)))/(2*'Variables Generales'!$B$4))</f>
        <v>3.6291121369589951E-2</v>
      </c>
      <c r="AK13" s="5">
        <f>((((AE13-2*AF13)*1/1000)*LN((AE13+2*'Variables Generales'!$B$16)/(AE13)))/(2*'Variables Generales'!$B$6))</f>
        <v>7.7022568006323141E-3</v>
      </c>
      <c r="AL13" s="5">
        <f>((AE13-2*AF13)/('Variables Generales'!$B$3*(AE13+2*'Variables Generales'!$B$16)))</f>
        <v>5.0985915492957744E-2</v>
      </c>
      <c r="AM13" s="5">
        <f t="shared" si="1"/>
        <v>9.5197735786658647E-2</v>
      </c>
      <c r="AN13" s="6">
        <f>(PI()*'Variables Generales'!$B$12*((AE13-2*AF13)*1/1000)*('Variables Generales'!$B$14-'Variables Generales'!$B$13))/AM13</f>
        <v>1612.7445859111424</v>
      </c>
      <c r="AO13" s="7">
        <f>(PI()*(((AE13-2*AF13)/2)*1/1000)^2)*'Variables Generales'!$B$8*'Variables Generales'!$B$9</f>
        <v>13.661005330790243</v>
      </c>
      <c r="AP13" s="6">
        <f>IF('Variables Generales'!$B$14-(AN13/(AO13*'Variables Generales'!$B$10))&lt;'Variables Generales'!$B$13,'Variables Generales'!$B$13,'Variables Generales'!$B$14-(AN13/(AO13*'Variables Generales'!$B$10)))</f>
        <v>59.971797753265577</v>
      </c>
      <c r="AQ13" s="2">
        <f>'Variables Generales'!$B$14-AP13</f>
        <v>2.8202246734423397E-2</v>
      </c>
      <c r="AR13" s="2">
        <f>AQ13/'Variables Generales'!$B$14*100</f>
        <v>4.7003744557372329E-2</v>
      </c>
    </row>
    <row r="14" spans="1:44" x14ac:dyDescent="0.25">
      <c r="A14" s="4">
        <v>160</v>
      </c>
      <c r="B14" s="6">
        <v>9.5</v>
      </c>
      <c r="C14" s="6">
        <f>(((A14-2*B14)*1/1000)*'Variables Generales'!$B$8*'Variables Generales'!$B$9)/'Variables Generales'!$B$11</f>
        <v>446237.76824034326</v>
      </c>
      <c r="D14" s="6">
        <f>0.023*(C14^(0.8))*('Variables Generales'!$B$15^(0.3))</f>
        <v>1056.2746861302289</v>
      </c>
      <c r="E14" s="5">
        <f>(1/(D14*'Variables Generales'!$B$7/((A14-2*B14)*1/1000)))</f>
        <v>2.3015173180614276E-4</v>
      </c>
      <c r="F14" s="5">
        <f>((((A14-2*B14)*1/1000)*LN(A14/(A14-2*B14)))/(2*'Variables Generales'!$B$4))</f>
        <v>2.3453109742957733E-2</v>
      </c>
      <c r="G14" s="5">
        <f>((((A14-2*B14)*1/1000)*LN((A14+2*'Variables Generales'!$B$16)/(A14)))/(2*'Variables Generales'!$B$6))</f>
        <v>8.7578765989827605E-3</v>
      </c>
      <c r="H14" s="5">
        <f>((A14-2*B14)/('Variables Generales'!$B$3*(A14+2*'Variables Generales'!$B$16)))</f>
        <v>5.802469135802469E-2</v>
      </c>
      <c r="I14" s="5">
        <f t="shared" si="2"/>
        <v>9.0465829431771325E-2</v>
      </c>
      <c r="J14" s="6">
        <f>(PI()*'Variables Generales'!$B$12*((A14-2*B14)*1/1000)*('Variables Generales'!$B$14-'Variables Generales'!$B$13))/I14</f>
        <v>2203.4181869808494</v>
      </c>
      <c r="K14" s="7">
        <f>(PI()*(((A14-2*B14)/2)*1/1000)^2)*'Variables Generales'!$B$8*'Variables Generales'!$B$9</f>
        <v>23.028265907417083</v>
      </c>
      <c r="L14" s="6">
        <f>IF('Variables Generales'!$B$14-(J14/(K14*'Variables Generales'!$B$10))&lt;'Variables Generales'!$B$13,'Variables Generales'!$B$13,'Variables Generales'!$B$14-(J14/(K14*'Variables Generales'!$B$10)))</f>
        <v>59.97714209253941</v>
      </c>
      <c r="M14" s="2">
        <f>'Variables Generales'!$B$14-L14</f>
        <v>2.2857907460590354E-2</v>
      </c>
      <c r="N14" s="2">
        <f>M14/'Variables Generales'!$B$14*100</f>
        <v>3.8096512434317255E-2</v>
      </c>
      <c r="P14" s="4">
        <v>160</v>
      </c>
      <c r="Q14" s="6">
        <v>14.6</v>
      </c>
      <c r="R14" s="6">
        <f>(((P14-2*Q14)*1/1000)*'Variables Generales'!$B$8*'Variables Generales'!$B$9)/'Variables Generales'!$B$11</f>
        <v>413956.73819742491</v>
      </c>
      <c r="S14" s="6">
        <f>0.023*(R14^(0.8))*('Variables Generales'!$B$15^(0.3))</f>
        <v>994.69005766518796</v>
      </c>
      <c r="T14" s="5">
        <f>(1/(S14*'Variables Generales'!$B$7/((P14-2*Q14)*1/1000)))</f>
        <v>2.2672111743899555E-4</v>
      </c>
      <c r="U14" s="5">
        <f>((((P14-2*Q14)*1/1000)*LN(P14/(P14-2*Q14)))/(2*'Variables Generales'!$B$4))</f>
        <v>3.4679963695214859E-2</v>
      </c>
      <c r="V14" s="5">
        <f>((((P14-2*Q14)*1/1000)*LN((P14+2*'Variables Generales'!$B$16)/(P14)))/(2*'Variables Generales'!$B$6))</f>
        <v>8.1243280790563501E-3</v>
      </c>
      <c r="W14" s="5">
        <f>((P14-2*Q14)/('Variables Generales'!$B$3*(P14+2*'Variables Generales'!$B$16)))</f>
        <v>5.3827160493827166E-2</v>
      </c>
      <c r="X14" s="5">
        <f t="shared" si="0"/>
        <v>9.6858173385537372E-2</v>
      </c>
      <c r="Y14" s="6">
        <f>(PI()*'Variables Generales'!$B$12*((P14-2*Q14)*1/1000)*('Variables Generales'!$B$14-'Variables Generales'!$B$13))/X14</f>
        <v>1909.1227629727955</v>
      </c>
      <c r="Z14" s="7">
        <f>(PI()*(((P14-2*Q14)/2)*1/1000)^2)*'Variables Generales'!$B$8*'Variables Generales'!$B$9</f>
        <v>19.817026871599634</v>
      </c>
      <c r="AA14" s="6">
        <f>IF('Variables Generales'!$B$14-(Y14/(Z14*'Variables Generales'!$B$10))&lt;'Variables Generales'!$B$13,'Variables Generales'!$B$13,'Variables Generales'!$B$14-(Y14/(Z14*'Variables Generales'!$B$10)))</f>
        <v>59.976985786715886</v>
      </c>
      <c r="AB14" s="2">
        <f>'Variables Generales'!$B$14-AA14</f>
        <v>2.3014213284113794E-2</v>
      </c>
      <c r="AC14" s="2">
        <f>AB14/'Variables Generales'!$B$14*100</f>
        <v>3.8357022140189656E-2</v>
      </c>
      <c r="AE14" s="4">
        <v>160</v>
      </c>
      <c r="AF14" s="6">
        <v>17.899999999999999</v>
      </c>
      <c r="AG14" s="6">
        <f>(((AE14-2*AF14)*1/1000)*'Variables Generales'!$B$8*'Variables Generales'!$B$9)/'Variables Generales'!$B$11</f>
        <v>393069.01287553657</v>
      </c>
      <c r="AH14" s="6">
        <f>0.023*(AG14^(0.8))*('Variables Generales'!$B$15^(0.3))</f>
        <v>954.33061992844318</v>
      </c>
      <c r="AI14" s="5">
        <f>(1/(AH14*'Variables Generales'!$B$7/((AE14-2*AF14)*1/1000)))</f>
        <v>2.2438547665015621E-4</v>
      </c>
      <c r="AJ14" s="5">
        <f>((((AE14-2*AF14)*1/1000)*LN(AE14/(AE14-2*AF14)))/(2*'Variables Generales'!$B$4))</f>
        <v>4.1391389737129608E-2</v>
      </c>
      <c r="AK14" s="5">
        <f>((((AE14-2*AF14)*1/1000)*LN((AE14+2*'Variables Generales'!$B$16)/(AE14)))/(2*'Variables Generales'!$B$6))</f>
        <v>7.7143849191039652E-3</v>
      </c>
      <c r="AL14" s="5">
        <f>((AE14-2*AF14)/('Variables Generales'!$B$3*(AE14+2*'Variables Generales'!$B$16)))</f>
        <v>5.1111111111111114E-2</v>
      </c>
      <c r="AM14" s="5">
        <f t="shared" si="1"/>
        <v>0.10044127124399485</v>
      </c>
      <c r="AN14" s="6">
        <f>(PI()*'Variables Generales'!$B$12*((AE14-2*AF14)*1/1000)*('Variables Generales'!$B$14-'Variables Generales'!$B$13))/AM14</f>
        <v>1748.1221736292118</v>
      </c>
      <c r="AO14" s="7">
        <f>(PI()*(((AE14-2*AF14)/2)*1/1000)^2)*'Variables Generales'!$B$8*'Variables Generales'!$B$9</f>
        <v>17.867599200849519</v>
      </c>
      <c r="AP14" s="6">
        <f>IF('Variables Generales'!$B$14-(AN14/(AO14*'Variables Generales'!$B$10))&lt;'Variables Generales'!$B$13,'Variables Generales'!$B$13,'Variables Generales'!$B$14-(AN14/(AO14*'Variables Generales'!$B$10)))</f>
        <v>59.976627436112999</v>
      </c>
      <c r="AQ14" s="2">
        <f>'Variables Generales'!$B$14-AP14</f>
        <v>2.3372563887001263E-2</v>
      </c>
      <c r="AR14" s="2">
        <f>AQ14/'Variables Generales'!$B$14*100</f>
        <v>3.8954273145002105E-2</v>
      </c>
    </row>
    <row r="15" spans="1:44" x14ac:dyDescent="0.25">
      <c r="A15" s="4">
        <v>180</v>
      </c>
      <c r="B15" s="6">
        <v>10.7</v>
      </c>
      <c r="C15" s="6">
        <f>(((A15-2*B15)*1/1000)*'Variables Generales'!$B$8*'Variables Generales'!$B$9)/'Variables Generales'!$B$11</f>
        <v>501938.36909871252</v>
      </c>
      <c r="D15" s="6">
        <f>0.023*(C15^(0.8))*('Variables Generales'!$B$15^(0.3))</f>
        <v>1160.4972835350536</v>
      </c>
      <c r="E15" s="5">
        <f>(1/(D15*'Variables Generales'!$B$7/((A15-2*B15)*1/1000)))</f>
        <v>2.356302593221962E-4</v>
      </c>
      <c r="F15" s="5">
        <f>((((A15-2*B15)*1/1000)*LN(A15/(A15-2*B15)))/(2*'Variables Generales'!$B$4))</f>
        <v>2.6413482252564211E-2</v>
      </c>
      <c r="G15" s="5">
        <f>((((A15-2*B15)*1/1000)*LN((A15+2*'Variables Generales'!$B$16)/(A15)))/(2*'Variables Generales'!$B$6))</f>
        <v>8.7625200959618524E-3</v>
      </c>
      <c r="H15" s="5">
        <f>((A15-2*B15)/('Variables Generales'!$B$3*(A15+2*'Variables Generales'!$B$16)))</f>
        <v>5.8095238095238096E-2</v>
      </c>
      <c r="I15" s="5">
        <f t="shared" si="2"/>
        <v>9.3506870703086359E-2</v>
      </c>
      <c r="J15" s="6">
        <f>(PI()*'Variables Generales'!$B$12*((A15-2*B15)*1/1000)*('Variables Generales'!$B$14-'Variables Generales'!$B$13))/I15</f>
        <v>2397.850190053498</v>
      </c>
      <c r="K15" s="7">
        <f>(PI()*(((A15-2*B15)/2)*1/1000)^2)*'Variables Generales'!$B$8*'Variables Generales'!$B$9</f>
        <v>29.135962954807759</v>
      </c>
      <c r="L15" s="6">
        <f>IF('Variables Generales'!$B$14-(J15/(K15*'Variables Generales'!$B$10))&lt;'Variables Generales'!$B$13,'Variables Generales'!$B$13,'Variables Generales'!$B$14-(J15/(K15*'Variables Generales'!$B$10)))</f>
        <v>59.980339550360931</v>
      </c>
      <c r="M15" s="2">
        <f>'Variables Generales'!$B$14-L15</f>
        <v>1.96604496390691E-2</v>
      </c>
      <c r="N15" s="2">
        <f>M15/'Variables Generales'!$B$14*100</f>
        <v>3.2767416065115164E-2</v>
      </c>
      <c r="P15" s="4">
        <v>180</v>
      </c>
      <c r="Q15" s="6">
        <v>16.399999999999999</v>
      </c>
      <c r="R15" s="6">
        <f>(((P15-2*Q15)*1/1000)*'Variables Generales'!$B$8*'Variables Generales'!$B$9)/'Variables Generales'!$B$11</f>
        <v>465859.57081545069</v>
      </c>
      <c r="S15" s="6">
        <f>0.023*(R15^(0.8))*('Variables Generales'!$B$15^(0.3))</f>
        <v>1093.2710040736388</v>
      </c>
      <c r="T15" s="5">
        <f>(1/(S15*'Variables Generales'!$B$7/((P15-2*Q15)*1/1000)))</f>
        <v>2.3214107252695536E-4</v>
      </c>
      <c r="U15" s="5">
        <f>((((P15-2*Q15)*1/1000)*LN(P15/(P15-2*Q15)))/(2*'Variables Generales'!$B$4))</f>
        <v>3.8962415374273626E-2</v>
      </c>
      <c r="V15" s="5">
        <f>((((P15-2*Q15)*1/1000)*LN((P15+2*'Variables Generales'!$B$16)/(P15)))/(2*'Variables Generales'!$B$6))</f>
        <v>8.1326794333265121E-3</v>
      </c>
      <c r="W15" s="5">
        <f>((P15-2*Q15)/('Variables Generales'!$B$3*(P15+2*'Variables Generales'!$B$16)))</f>
        <v>5.3919413919413912E-2</v>
      </c>
      <c r="X15" s="5">
        <f t="shared" si="0"/>
        <v>0.10124664979954101</v>
      </c>
      <c r="Y15" s="6">
        <f>(PI()*'Variables Generales'!$B$12*((P15-2*Q15)*1/1000)*('Variables Generales'!$B$14-'Variables Generales'!$B$13))/X15</f>
        <v>2055.3677359774847</v>
      </c>
      <c r="Z15" s="7">
        <f>(PI()*(((P15-2*Q15)/2)*1/1000)^2)*'Variables Generales'!$B$8*'Variables Generales'!$B$9</f>
        <v>25.097971991316747</v>
      </c>
      <c r="AA15" s="6">
        <f>IF('Variables Generales'!$B$14-(Y15/(Z15*'Variables Generales'!$B$10))&lt;'Variables Generales'!$B$13,'Variables Generales'!$B$13,'Variables Generales'!$B$14-(Y15/(Z15*'Variables Generales'!$B$10)))</f>
        <v>59.980436269092102</v>
      </c>
      <c r="AB15" s="2">
        <f>'Variables Generales'!$B$14-AA15</f>
        <v>1.9563730907897536E-2</v>
      </c>
      <c r="AC15" s="2">
        <f>AB15/'Variables Generales'!$B$14*100</f>
        <v>3.2606218179829227E-2</v>
      </c>
      <c r="AE15" s="4">
        <v>180</v>
      </c>
      <c r="AF15" s="6">
        <v>20.100000000000001</v>
      </c>
      <c r="AG15" s="6">
        <f>(((AE15-2*AF15)*1/1000)*'Variables Generales'!$B$8*'Variables Generales'!$B$9)/'Variables Generales'!$B$11</f>
        <v>442440</v>
      </c>
      <c r="AH15" s="6">
        <f>0.023*(AG15^(0.8))*('Variables Generales'!$B$15^(0.3))</f>
        <v>1049.0768871992148</v>
      </c>
      <c r="AI15" s="5">
        <f>(1/(AH15*'Variables Generales'!$B$7/((AE15-2*AF15)*1/1000)))</f>
        <v>2.2975864371783592E-4</v>
      </c>
      <c r="AJ15" s="5">
        <f>((((AE15-2*AF15)*1/1000)*LN(AE15/(AE15-2*AF15)))/(2*'Variables Generales'!$B$4))</f>
        <v>4.6491597563752568E-2</v>
      </c>
      <c r="AK15" s="5">
        <f>((((AE15-2*AF15)*1/1000)*LN((AE15+2*'Variables Generales'!$B$16)/(AE15)))/(2*'Variables Generales'!$B$6))</f>
        <v>7.7238354944228699E-3</v>
      </c>
      <c r="AL15" s="5">
        <f>((AE15-2*AF15)/('Variables Generales'!$B$3*(AE15+2*'Variables Generales'!$B$16)))</f>
        <v>5.120879120879121E-2</v>
      </c>
      <c r="AM15" s="5">
        <f t="shared" si="1"/>
        <v>0.10565398291068448</v>
      </c>
      <c r="AN15" s="6">
        <f>(PI()*'Variables Generales'!$B$12*((AE15-2*AF15)*1/1000)*('Variables Generales'!$B$14-'Variables Generales'!$B$13))/AM15</f>
        <v>1870.6118632972743</v>
      </c>
      <c r="AO15" s="7">
        <f>(PI()*(((AE15-2*AF15)/2)*1/1000)^2)*'Variables Generales'!$B$8*'Variables Generales'!$B$9</f>
        <v>22.637963383390968</v>
      </c>
      <c r="AP15" s="6">
        <f>IF('Variables Generales'!$B$14-(AN15/(AO15*'Variables Generales'!$B$10))&lt;'Variables Generales'!$B$13,'Variables Generales'!$B$13,'Variables Generales'!$B$14-(AN15/(AO15*'Variables Generales'!$B$10)))</f>
        <v>59.980260001871336</v>
      </c>
      <c r="AQ15" s="2">
        <f>'Variables Generales'!$B$14-AP15</f>
        <v>1.9739998128663672E-2</v>
      </c>
      <c r="AR15" s="2">
        <f>AQ15/'Variables Generales'!$B$14*100</f>
        <v>3.2899996881106119E-2</v>
      </c>
    </row>
    <row r="16" spans="1:44" x14ac:dyDescent="0.25">
      <c r="A16" s="4">
        <v>200</v>
      </c>
      <c r="B16" s="6">
        <v>11.9</v>
      </c>
      <c r="C16" s="6">
        <f>(((A16-2*B16)*1/1000)*'Variables Generales'!$B$8*'Variables Generales'!$B$9)/'Variables Generales'!$B$11</f>
        <v>557638.96995708148</v>
      </c>
      <c r="D16" s="6">
        <f>0.023*(C16^(0.8))*('Variables Generales'!$B$15^(0.3))</f>
        <v>1262.4270892359843</v>
      </c>
      <c r="E16" s="5">
        <f>(1/(D16*'Variables Generales'!$B$7/((A16-2*B16)*1/1000)))</f>
        <v>2.4064209809703167E-4</v>
      </c>
      <c r="F16" s="5">
        <f>((((A16-2*B16)*1/1000)*LN(A16/(A16-2*B16)))/(2*'Variables Generales'!$B$4))</f>
        <v>2.9373850614075936E-2</v>
      </c>
      <c r="G16" s="5">
        <f>((((A16-2*B16)*1/1000)*LN((A16+2*'Variables Generales'!$B$16)/(A16)))/(2*'Variables Generales'!$B$6))</f>
        <v>8.7662414816410891E-3</v>
      </c>
      <c r="H16" s="5">
        <f>((A16-2*B16)/('Variables Generales'!$B$3*(A16+2*'Variables Generales'!$B$16)))</f>
        <v>5.815181518151815E-2</v>
      </c>
      <c r="I16" s="5">
        <f t="shared" si="2"/>
        <v>9.6532549375332205E-2</v>
      </c>
      <c r="J16" s="6">
        <f>(PI()*'Variables Generales'!$B$12*((A16-2*B16)*1/1000)*('Variables Generales'!$B$14-'Variables Generales'!$B$13))/I16</f>
        <v>2580.4444523122534</v>
      </c>
      <c r="K16" s="7">
        <f>(PI()*(((A16-2*B16)/2)*1/1000)^2)*'Variables Generales'!$B$8*'Variables Generales'!$B$9</f>
        <v>35.961253246751681</v>
      </c>
      <c r="L16" s="6">
        <f>IF('Variables Generales'!$B$14-(J16/(K16*'Variables Generales'!$B$10))&lt;'Variables Generales'!$B$13,'Variables Generales'!$B$13,'Variables Generales'!$B$14-(J16/(K16*'Variables Generales'!$B$10)))</f>
        <v>59.982858040201585</v>
      </c>
      <c r="M16" s="2">
        <f>'Variables Generales'!$B$14-L16</f>
        <v>1.7141959798415485E-2</v>
      </c>
      <c r="N16" s="2">
        <f>M16/'Variables Generales'!$B$14*100</f>
        <v>2.8569932997359142E-2</v>
      </c>
      <c r="P16" s="4">
        <v>200</v>
      </c>
      <c r="Q16" s="6">
        <v>18.2</v>
      </c>
      <c r="R16" s="6">
        <f>(((P16-2*Q16)*1/1000)*'Variables Generales'!$B$8*'Variables Generales'!$B$9)/'Variables Generales'!$B$11</f>
        <v>517762.40343347646</v>
      </c>
      <c r="S16" s="6">
        <f>0.023*(R16^(0.8))*('Variables Generales'!$B$15^(0.3))</f>
        <v>1189.6746875368297</v>
      </c>
      <c r="T16" s="5">
        <f>(1/(S16*'Variables Generales'!$B$7/((P16-2*Q16)*1/1000)))</f>
        <v>2.3709755992308541E-4</v>
      </c>
      <c r="U16" s="5">
        <f>((((P16-2*Q16)*1/1000)*LN(P16/(P16-2*Q16)))/(2*'Variables Generales'!$B$4))</f>
        <v>4.3244849175352908E-2</v>
      </c>
      <c r="V16" s="5">
        <f>((((P16-2*Q16)*1/1000)*LN((P16+2*'Variables Generales'!$B$16)/(P16)))/(2*'Variables Generales'!$B$6))</f>
        <v>8.1393706378914982E-3</v>
      </c>
      <c r="W16" s="5">
        <f>((P16-2*Q16)/('Variables Generales'!$B$3*(P16+2*'Variables Generales'!$B$16)))</f>
        <v>5.3993399339933988E-2</v>
      </c>
      <c r="X16" s="5">
        <f t="shared" si="0"/>
        <v>0.10561471671310148</v>
      </c>
      <c r="Y16" s="6">
        <f>(PI()*'Variables Generales'!$B$12*((P16-2*Q16)*1/1000)*('Variables Generales'!$B$14-'Variables Generales'!$B$13))/X16</f>
        <v>2189.8846898918</v>
      </c>
      <c r="Z16" s="7">
        <f>(PI()*(((P16-2*Q16)/2)*1/1000)^2)*'Variables Generales'!$B$8*'Variables Generales'!$B$9</f>
        <v>31.001992650338611</v>
      </c>
      <c r="AA16" s="6">
        <f>IF('Variables Generales'!$B$14-(Y16/(Z16*'Variables Generales'!$B$10))&lt;'Variables Generales'!$B$13,'Variables Generales'!$B$13,'Variables Generales'!$B$14-(Y16/(Z16*'Variables Generales'!$B$10)))</f>
        <v>59.983125441677736</v>
      </c>
      <c r="AB16" s="2">
        <f>'Variables Generales'!$B$14-AA16</f>
        <v>1.6874558322264477E-2</v>
      </c>
      <c r="AC16" s="2">
        <f>AB16/'Variables Generales'!$B$14*100</f>
        <v>2.8124263870440796E-2</v>
      </c>
      <c r="AE16" s="4">
        <v>200</v>
      </c>
      <c r="AF16" s="6">
        <v>22.4</v>
      </c>
      <c r="AG16" s="6">
        <f>(((AE16-2*AF16)*1/1000)*'Variables Generales'!$B$8*'Variables Generales'!$B$9)/'Variables Generales'!$B$11</f>
        <v>491178.02575107291</v>
      </c>
      <c r="AH16" s="6">
        <f>0.023*(AG16^(0.8))*('Variables Generales'!$B$15^(0.3))</f>
        <v>1140.551645352833</v>
      </c>
      <c r="AI16" s="5">
        <f>(1/(AH16*'Variables Generales'!$B$7/((AE16-2*AF16)*1/1000)))</f>
        <v>2.346112146581255E-4</v>
      </c>
      <c r="AJ16" s="5">
        <f>((((AE16-2*AF16)*1/1000)*LN(AE16/(AE16-2*AF16)))/(2*'Variables Generales'!$B$4))</f>
        <v>5.1788352849463322E-2</v>
      </c>
      <c r="AK16" s="5">
        <f>((((AE16-2*AF16)*1/1000)*LN((AE16+2*'Variables Generales'!$B$16)/(AE16)))/(2*'Variables Generales'!$B$6))</f>
        <v>7.7214567420584379E-3</v>
      </c>
      <c r="AL16" s="5">
        <f>((AE16-2*AF16)/('Variables Generales'!$B$3*(AE16+2*'Variables Generales'!$B$16)))</f>
        <v>5.122112211221122E-2</v>
      </c>
      <c r="AM16" s="5">
        <f t="shared" si="1"/>
        <v>0.11096554291839111</v>
      </c>
      <c r="AN16" s="6">
        <f>(PI()*'Variables Generales'!$B$12*((AE16-2*AF16)*1/1000)*('Variables Generales'!$B$14-'Variables Generales'!$B$13))/AM16</f>
        <v>1977.2699268283118</v>
      </c>
      <c r="AO16" s="7">
        <f>(PI()*(((AE16-2*AF16)/2)*1/1000)^2)*'Variables Generales'!$B$8*'Variables Generales'!$B$9</f>
        <v>27.900143958683742</v>
      </c>
      <c r="AP16" s="6">
        <f>IF('Variables Generales'!$B$14-(AN16/(AO16*'Variables Generales'!$B$10))&lt;'Variables Generales'!$B$13,'Variables Generales'!$B$13,'Variables Generales'!$B$14-(AN16/(AO16*'Variables Generales'!$B$10)))</f>
        <v>59.983069870000662</v>
      </c>
      <c r="AQ16" s="2">
        <f>'Variables Generales'!$B$14-AP16</f>
        <v>1.6930129999337851E-2</v>
      </c>
      <c r="AR16" s="2">
        <f>AQ16/'Variables Generales'!$B$14*100</f>
        <v>2.8216883332229752E-2</v>
      </c>
    </row>
    <row r="17" spans="1:44" x14ac:dyDescent="0.25">
      <c r="A17" s="4">
        <v>225</v>
      </c>
      <c r="B17" s="6">
        <v>13.4</v>
      </c>
      <c r="C17" s="6">
        <f>(((A17-2*B17)*1/1000)*'Variables Generales'!$B$8*'Variables Generales'!$B$9)/'Variables Generales'!$B$11</f>
        <v>627264.72103004297</v>
      </c>
      <c r="D17" s="6">
        <f>0.023*(C17^(0.8))*('Variables Generales'!$B$15^(0.3))</f>
        <v>1387.0256802401721</v>
      </c>
      <c r="E17" s="5">
        <f>(1/(D17*'Variables Generales'!$B$7/((A17-2*B17)*1/1000)))</f>
        <v>2.4637188972006835E-4</v>
      </c>
      <c r="F17" s="5">
        <f>((((A17-2*B17)*1/1000)*LN(A17/(A17-2*B17)))/(2*'Variables Generales'!$B$4))</f>
        <v>3.3074306917304168E-2</v>
      </c>
      <c r="G17" s="5">
        <f>((((A17-2*B17)*1/1000)*LN((A17+2*'Variables Generales'!$B$16)/(A17)))/(2*'Variables Generales'!$B$6))</f>
        <v>8.7699687394897554E-3</v>
      </c>
      <c r="H17" s="5">
        <f>((A17-2*B17)/('Variables Generales'!$B$3*(A17+2*'Variables Generales'!$B$16)))</f>
        <v>5.8208516886930982E-2</v>
      </c>
      <c r="I17" s="5">
        <f t="shared" si="2"/>
        <v>0.10029916443344497</v>
      </c>
      <c r="J17" s="6">
        <f>(PI()*'Variables Generales'!$B$12*((A17-2*B17)*1/1000)*('Variables Generales'!$B$14-'Variables Generales'!$B$13))/I17</f>
        <v>2793.6289435352542</v>
      </c>
      <c r="K17" s="7">
        <f>(PI()*(((A17-2*B17)/2)*1/1000)^2)*'Variables Generales'!$B$8*'Variables Generales'!$B$9</f>
        <v>45.501981611834573</v>
      </c>
      <c r="L17" s="6">
        <f>IF('Variables Generales'!$B$14-(J17/(K17*'Variables Generales'!$B$10))&lt;'Variables Generales'!$B$13,'Variables Generales'!$B$13,'Variables Generales'!$B$14-(J17/(K17*'Variables Generales'!$B$10)))</f>
        <v>59.985333071090125</v>
      </c>
      <c r="M17" s="2">
        <f>'Variables Generales'!$B$14-L17</f>
        <v>1.466692890987531E-2</v>
      </c>
      <c r="N17" s="2">
        <f>M17/'Variables Generales'!$B$14*100</f>
        <v>2.4444881516458846E-2</v>
      </c>
      <c r="P17" s="4">
        <v>225</v>
      </c>
      <c r="Q17" s="6">
        <v>20.5</v>
      </c>
      <c r="R17" s="6">
        <f>(((P17-2*Q17)*1/1000)*'Variables Generales'!$B$8*'Variables Generales'!$B$9)/'Variables Generales'!$B$11</f>
        <v>582324.46351931349</v>
      </c>
      <c r="S17" s="6">
        <f>0.023*(R17^(0.8))*('Variables Generales'!$B$15^(0.3))</f>
        <v>1306.9405721172363</v>
      </c>
      <c r="T17" s="5">
        <f>(1/(S17*'Variables Generales'!$B$7/((P17-2*Q17)*1/1000)))</f>
        <v>2.4273588721514366E-4</v>
      </c>
      <c r="U17" s="5">
        <f>((((P17-2*Q17)*1/1000)*LN(P17/(P17-2*Q17)))/(2*'Variables Generales'!$B$4))</f>
        <v>4.8703019217842043E-2</v>
      </c>
      <c r="V17" s="5">
        <f>((((P17-2*Q17)*1/1000)*LN((P17+2*'Variables Generales'!$B$16)/(P17)))/(2*'Variables Generales'!$B$6))</f>
        <v>8.1416460548239915E-3</v>
      </c>
      <c r="W17" s="5">
        <f>((P17-2*Q17)/('Variables Generales'!$B$3*(P17+2*'Variables Generales'!$B$16)))</f>
        <v>5.4038179148311306E-2</v>
      </c>
      <c r="X17" s="5">
        <f t="shared" si="0"/>
        <v>0.11112558030819247</v>
      </c>
      <c r="Y17" s="6">
        <f>(PI()*'Variables Generales'!$B$12*((P17-2*Q17)*1/1000)*('Variables Generales'!$B$14-'Variables Generales'!$B$13))/X17</f>
        <v>2340.810018681701</v>
      </c>
      <c r="Z17" s="7">
        <f>(PI()*(((P17-2*Q17)/2)*1/1000)^2)*'Variables Generales'!$B$8*'Variables Generales'!$B$9</f>
        <v>39.215581236432413</v>
      </c>
      <c r="AA17" s="6">
        <f>IF('Variables Generales'!$B$14-(Y17/(Z17*'Variables Generales'!$B$10))&lt;'Variables Generales'!$B$13,'Variables Generales'!$B$13,'Variables Generales'!$B$14-(Y17/(Z17*'Variables Generales'!$B$10)))</f>
        <v>59.985740369002272</v>
      </c>
      <c r="AB17" s="2">
        <f>'Variables Generales'!$B$14-AA17</f>
        <v>1.4259630997727868E-2</v>
      </c>
      <c r="AC17" s="2">
        <f>AB17/'Variables Generales'!$B$14*100</f>
        <v>2.3766051662879779E-2</v>
      </c>
      <c r="AE17" s="4">
        <v>225</v>
      </c>
      <c r="AF17" s="6">
        <v>25.2</v>
      </c>
      <c r="AG17" s="6">
        <f>(((AE17-2*AF17)*1/1000)*'Variables Generales'!$B$8*'Variables Generales'!$B$9)/'Variables Generales'!$B$11</f>
        <v>552575.27896995714</v>
      </c>
      <c r="AH17" s="6">
        <f>0.023*(AG17^(0.8))*('Variables Generales'!$B$15^(0.3))</f>
        <v>1253.247864665304</v>
      </c>
      <c r="AI17" s="5">
        <f>(1/(AH17*'Variables Generales'!$B$7/((AE17-2*AF17)*1/1000)))</f>
        <v>2.4020346752317496E-4</v>
      </c>
      <c r="AJ17" s="5">
        <f>((((AE17-2*AF17)*1/1000)*LN(AE17/(AE17-2*AF17)))/(2*'Variables Generales'!$B$4))</f>
        <v>5.8261896955646243E-2</v>
      </c>
      <c r="AK17" s="5">
        <f>((((AE17-2*AF17)*1/1000)*LN((AE17+2*'Variables Generales'!$B$16)/(AE17)))/(2*'Variables Generales'!$B$6))</f>
        <v>7.7257141368058096E-3</v>
      </c>
      <c r="AL17" s="5">
        <f>((AE17-2*AF17)/('Variables Generales'!$B$3*(AE17+2*'Variables Generales'!$B$16)))</f>
        <v>5.1277533039647577E-2</v>
      </c>
      <c r="AM17" s="5">
        <f t="shared" si="1"/>
        <v>0.11750534759962281</v>
      </c>
      <c r="AN17" s="6">
        <f>(PI()*'Variables Generales'!$B$12*((AE17-2*AF17)*1/1000)*('Variables Generales'!$B$14-'Variables Generales'!$B$13))/AM17</f>
        <v>2100.6272466304536</v>
      </c>
      <c r="AO17" s="7">
        <f>(PI()*(((AE17-2*AF17)/2)*1/1000)^2)*'Variables Generales'!$B$8*'Variables Generales'!$B$9</f>
        <v>35.311119697709124</v>
      </c>
      <c r="AP17" s="6">
        <f>IF('Variables Generales'!$B$14-(AN17/(AO17*'Variables Generales'!$B$10))&lt;'Variables Generales'!$B$13,'Variables Generales'!$B$13,'Variables Generales'!$B$14-(AN17/(AO17*'Variables Generales'!$B$10)))</f>
        <v>59.985788553605374</v>
      </c>
      <c r="AQ17" s="2">
        <f>'Variables Generales'!$B$14-AP17</f>
        <v>1.4211446394625682E-2</v>
      </c>
      <c r="AR17" s="2">
        <f>AQ17/'Variables Generales'!$B$14*100</f>
        <v>2.3685743991042802E-2</v>
      </c>
    </row>
    <row r="18" spans="1:44" x14ac:dyDescent="0.25">
      <c r="A18" s="4">
        <v>250</v>
      </c>
      <c r="B18" s="6">
        <v>14.8</v>
      </c>
      <c r="C18" s="6">
        <f>(((A18-2*B18)*1/1000)*'Variables Generales'!$B$8*'Variables Generales'!$B$9)/'Variables Generales'!$B$11</f>
        <v>697523.43347639486</v>
      </c>
      <c r="D18" s="6">
        <f>0.023*(C18^(0.8))*('Variables Generales'!$B$15^(0.3))</f>
        <v>1509.978814235591</v>
      </c>
      <c r="E18" s="5">
        <f>(1/(D18*'Variables Generales'!$B$7/((A18-2*B18)*1/1000)))</f>
        <v>2.5165915999448679E-4</v>
      </c>
      <c r="F18" s="5">
        <f>((((A18-2*B18)*1/1000)*LN(A18/(A18-2*B18)))/(2*'Variables Generales'!$B$4))</f>
        <v>3.654488376921125E-2</v>
      </c>
      <c r="G18" s="5">
        <f>((((A18-2*B18)*1/1000)*LN((A18+2*'Variables Generales'!$B$16)/(A18)))/(2*'Variables Generales'!$B$6))</f>
        <v>8.7809229533929219E-3</v>
      </c>
      <c r="H18" s="5">
        <f>((A18-2*B18)/('Variables Generales'!$B$3*(A18+2*'Variables Generales'!$B$16)))</f>
        <v>5.8306878306878307E-2</v>
      </c>
      <c r="I18" s="5">
        <f t="shared" si="2"/>
        <v>0.10388434418947697</v>
      </c>
      <c r="J18" s="6">
        <f>(PI()*'Variables Generales'!$B$12*((A18-2*B18)*1/1000)*('Variables Generales'!$B$14-'Variables Generales'!$B$13))/I18</f>
        <v>2999.3273944602497</v>
      </c>
      <c r="K18" s="7">
        <f>(PI()*(((A18-2*B18)/2)*1/1000)^2)*'Variables Generales'!$B$8*'Variables Generales'!$B$9</f>
        <v>56.266019276758605</v>
      </c>
      <c r="L18" s="6">
        <f>IF('Variables Generales'!$B$14-(J18/(K18*'Variables Generales'!$B$10))&lt;'Variables Generales'!$B$13,'Variables Generales'!$B$13,'Variables Generales'!$B$14-(J18/(K18*'Variables Generales'!$B$10)))</f>
        <v>59.987265600816393</v>
      </c>
      <c r="M18" s="2">
        <f>'Variables Generales'!$B$14-L18</f>
        <v>1.2734399183607081E-2</v>
      </c>
      <c r="N18" s="2">
        <f>M18/'Variables Generales'!$B$14*100</f>
        <v>2.1223998639345133E-2</v>
      </c>
      <c r="P18" s="4">
        <v>250</v>
      </c>
      <c r="Q18" s="6">
        <v>22.7</v>
      </c>
      <c r="R18" s="6">
        <f>(((P18-2*Q18)*1/1000)*'Variables Generales'!$B$8*'Variables Generales'!$B$9)/'Variables Generales'!$B$11</f>
        <v>647519.4849785408</v>
      </c>
      <c r="S18" s="6">
        <f>0.023*(R18^(0.8))*('Variables Generales'!$B$15^(0.3))</f>
        <v>1422.7417806700398</v>
      </c>
      <c r="T18" s="5">
        <f>(1/(S18*'Variables Generales'!$B$7/((P18-2*Q18)*1/1000)))</f>
        <v>2.4794282805381846E-4</v>
      </c>
      <c r="U18" s="5">
        <f>((((P18-2*Q18)*1/1000)*LN(P18/(P18-2*Q18)))/(2*'Variables Generales'!$B$4))</f>
        <v>5.3950883638065508E-2</v>
      </c>
      <c r="V18" s="5">
        <f>((((P18-2*Q18)*1/1000)*LN((P18+2*'Variables Generales'!$B$16)/(P18)))/(2*'Variables Generales'!$B$6))</f>
        <v>8.1514375511079502E-3</v>
      </c>
      <c r="W18" s="5">
        <f>((P18-2*Q18)/('Variables Generales'!$B$3*(P18+2*'Variables Generales'!$B$16)))</f>
        <v>5.4126984126984128E-2</v>
      </c>
      <c r="X18" s="5">
        <f t="shared" si="0"/>
        <v>0.1164772481442114</v>
      </c>
      <c r="Y18" s="6">
        <f>(PI()*'Variables Generales'!$B$12*((P18-2*Q18)*1/1000)*('Variables Generales'!$B$14-'Variables Generales'!$B$13))/X18</f>
        <v>2483.2869957392359</v>
      </c>
      <c r="Z18" s="7">
        <f>(PI()*(((P18-2*Q18)/2)*1/1000)^2)*'Variables Generales'!$B$8*'Variables Generales'!$B$9</f>
        <v>48.487999782351586</v>
      </c>
      <c r="AA18" s="6">
        <f>IF('Variables Generales'!$B$14-(Y18/(Z18*'Variables Generales'!$B$10))&lt;'Variables Generales'!$B$13,'Variables Generales'!$B$13,'Variables Generales'!$B$14-(Y18/(Z18*'Variables Generales'!$B$10)))</f>
        <v>59.987765297282188</v>
      </c>
      <c r="AB18" s="2">
        <f>'Variables Generales'!$B$14-AA18</f>
        <v>1.223470271781224E-2</v>
      </c>
      <c r="AC18" s="2">
        <f>AB18/'Variables Generales'!$B$14*100</f>
        <v>2.0391171196353735E-2</v>
      </c>
      <c r="AE18" s="4">
        <v>250</v>
      </c>
      <c r="AF18" s="6">
        <v>27.9</v>
      </c>
      <c r="AG18" s="6">
        <f>(((AE18-2*AF18)*1/1000)*'Variables Generales'!$B$8*'Variables Generales'!$B$9)/'Variables Generales'!$B$11</f>
        <v>614605.49356223177</v>
      </c>
      <c r="AH18" s="6">
        <f>0.023*(AG18^(0.8))*('Variables Generales'!$B$15^(0.3))</f>
        <v>1364.5861601392874</v>
      </c>
      <c r="AI18" s="5">
        <f>(1/(AH18*'Variables Generales'!$B$7/((AE18-2*AF18)*1/1000)))</f>
        <v>2.4536932587145667E-4</v>
      </c>
      <c r="AJ18" s="5">
        <f>((((AE18-2*AF18)*1/1000)*LN(AE18/(AE18-2*AF18)))/(2*'Variables Generales'!$B$4))</f>
        <v>6.4538885133388513E-2</v>
      </c>
      <c r="AK18" s="5">
        <f>((((AE18-2*AF18)*1/1000)*LN((AE18+2*'Variables Generales'!$B$16)/(AE18)))/(2*'Variables Generales'!$B$6))</f>
        <v>7.73709272935075E-3</v>
      </c>
      <c r="AL18" s="5">
        <f>((AE18-2*AF18)/('Variables Generales'!$B$3*(AE18+2*'Variables Generales'!$B$16)))</f>
        <v>5.1375661375661373E-2</v>
      </c>
      <c r="AM18" s="5">
        <f t="shared" si="1"/>
        <v>0.12389700856427208</v>
      </c>
      <c r="AN18" s="6">
        <f>(PI()*'Variables Generales'!$B$12*((AE18-2*AF18)*1/1000)*('Variables Generales'!$B$14-'Variables Generales'!$B$13))/AM18</f>
        <v>2215.9032342963415</v>
      </c>
      <c r="AO18" s="7">
        <f>(PI()*(((AE18-2*AF18)/2)*1/1000)^2)*'Variables Generales'!$B$8*'Variables Generales'!$B$9</f>
        <v>43.683905752054791</v>
      </c>
      <c r="AP18" s="6">
        <f>IF('Variables Generales'!$B$14-(AN18/(AO18*'Variables Generales'!$B$10))&lt;'Variables Generales'!$B$13,'Variables Generales'!$B$13,'Variables Generales'!$B$14-(AN18/(AO18*'Variables Generales'!$B$10)))</f>
        <v>59.987882023500489</v>
      </c>
      <c r="AQ18" s="2">
        <f>'Variables Generales'!$B$14-AP18</f>
        <v>1.2117976499510519E-2</v>
      </c>
      <c r="AR18" s="2">
        <f>AQ18/'Variables Generales'!$B$14*100</f>
        <v>2.0196627499184196E-2</v>
      </c>
    </row>
    <row r="19" spans="1:44" x14ac:dyDescent="0.25">
      <c r="A19" s="4">
        <v>280</v>
      </c>
      <c r="B19" s="6">
        <v>16.600000000000001</v>
      </c>
      <c r="C19" s="6">
        <f>(((A19-2*B19)*1/1000)*'Variables Generales'!$B$8*'Variables Generales'!$B$9)/'Variables Generales'!$B$11</f>
        <v>781074.33476394857</v>
      </c>
      <c r="D19" s="6">
        <f>0.023*(C19^(0.8))*('Variables Generales'!$B$15^(0.3))</f>
        <v>1653.0184697068419</v>
      </c>
      <c r="E19" s="5">
        <f>(1/(D19*'Variables Generales'!$B$7/((A19-2*B19)*1/1000)))</f>
        <v>2.5741832240675123E-4</v>
      </c>
      <c r="F19" s="5">
        <f>((((A19-2*B19)*1/1000)*LN(A19/(A19-2*B19)))/(2*'Variables Generales'!$B$4))</f>
        <v>4.0985462616924415E-2</v>
      </c>
      <c r="G19" s="5">
        <f>((((A19-2*B19)*1/1000)*LN((A19+2*'Variables Generales'!$B$16)/(A19)))/(2*'Variables Generales'!$B$6))</f>
        <v>8.7829552267781209E-3</v>
      </c>
      <c r="H19" s="5">
        <f>((A19-2*B19)/('Variables Generales'!$B$3*(A19+2*'Variables Generales'!$B$16)))</f>
        <v>5.8345153664302603E-2</v>
      </c>
      <c r="I19" s="5">
        <f t="shared" si="2"/>
        <v>0.10837098983041188</v>
      </c>
      <c r="J19" s="6">
        <f>(PI()*'Variables Generales'!$B$12*((A19-2*B19)*1/1000)*('Variables Generales'!$B$14-'Variables Generales'!$B$13))/I19</f>
        <v>3219.5450152635776</v>
      </c>
      <c r="K19" s="7">
        <f>(PI()*(((A19-2*B19)/2)*1/1000)^2)*'Variables Generales'!$B$8*'Variables Generales'!$B$9</f>
        <v>70.55264841831864</v>
      </c>
      <c r="L19" s="6">
        <f>IF('Variables Generales'!$B$14-(J19/(K19*'Variables Generales'!$B$10))&lt;'Variables Generales'!$B$13,'Variables Generales'!$B$13,'Variables Generales'!$B$14-(J19/(K19*'Variables Generales'!$B$10)))</f>
        <v>59.98909860799747</v>
      </c>
      <c r="M19" s="2">
        <f>'Variables Generales'!$B$14-L19</f>
        <v>1.0901392002530486E-2</v>
      </c>
      <c r="N19" s="2">
        <f>M19/'Variables Generales'!$B$14*100</f>
        <v>1.8168986670884141E-2</v>
      </c>
      <c r="P19" s="4">
        <v>280</v>
      </c>
      <c r="Q19" s="6">
        <v>25.4</v>
      </c>
      <c r="R19" s="6">
        <f>(((P19-2*Q19)*1/1000)*'Variables Generales'!$B$8*'Variables Generales'!$B$9)/'Variables Generales'!$B$11</f>
        <v>725373.73390557943</v>
      </c>
      <c r="S19" s="6">
        <f>0.023*(R19^(0.8))*('Variables Generales'!$B$15^(0.3))</f>
        <v>1558.0208758157514</v>
      </c>
      <c r="T19" s="5">
        <f>(1/(S19*'Variables Generales'!$B$7/((P19-2*Q19)*1/1000)))</f>
        <v>2.5363743190295722E-4</v>
      </c>
      <c r="U19" s="5">
        <f>((((P19-2*Q19)*1/1000)*LN(P19/(P19-2*Q19)))/(2*'Variables Generales'!$B$4))</f>
        <v>6.0374482264381656E-2</v>
      </c>
      <c r="V19" s="5">
        <f>((((P19-2*Q19)*1/1000)*LN((P19+2*'Variables Generales'!$B$16)/(P19)))/(2*'Variables Generales'!$B$6))</f>
        <v>8.1566180631180915E-3</v>
      </c>
      <c r="W19" s="5">
        <f>((P19-2*Q19)/('Variables Generales'!$B$3*(P19+2*'Variables Generales'!$B$16)))</f>
        <v>5.4184397163120568E-2</v>
      </c>
      <c r="X19" s="5">
        <f t="shared" si="0"/>
        <v>0.12296913492252327</v>
      </c>
      <c r="Y19" s="6">
        <f>(PI()*'Variables Generales'!$B$12*((P19-2*Q19)*1/1000)*('Variables Generales'!$B$14-'Variables Generales'!$B$13))/X19</f>
        <v>2635.0015920287842</v>
      </c>
      <c r="Z19" s="7">
        <f>(PI()*(((P19-2*Q19)/2)*1/1000)^2)*'Variables Generales'!$B$8*'Variables Generales'!$B$9</f>
        <v>60.848830679473615</v>
      </c>
      <c r="AA19" s="6">
        <f>IF('Variables Generales'!$B$14-(Y19/(Z19*'Variables Generales'!$B$10))&lt;'Variables Generales'!$B$13,'Variables Generales'!$B$13,'Variables Generales'!$B$14-(Y19/(Z19*'Variables Generales'!$B$10)))</f>
        <v>59.989655025581776</v>
      </c>
      <c r="AB19" s="2">
        <f>'Variables Generales'!$B$14-AA19</f>
        <v>1.034497441822424E-2</v>
      </c>
      <c r="AC19" s="2">
        <f>AB19/'Variables Generales'!$B$14*100</f>
        <v>1.7241624030373732E-2</v>
      </c>
      <c r="AE19" s="4">
        <v>280</v>
      </c>
      <c r="AF19" s="6">
        <v>31.3</v>
      </c>
      <c r="AG19" s="6">
        <f>(((AE19-2*AF19)*1/1000)*'Variables Generales'!$B$8*'Variables Generales'!$B$9)/'Variables Generales'!$B$11</f>
        <v>688029.01287553657</v>
      </c>
      <c r="AH19" s="6">
        <f>0.023*(AG19^(0.8))*('Variables Generales'!$B$15^(0.3))</f>
        <v>1493.5137099053047</v>
      </c>
      <c r="AI19" s="5">
        <f>(1/(AH19*'Variables Generales'!$B$7/((AE19-2*AF19)*1/1000)))</f>
        <v>2.5097030159211748E-4</v>
      </c>
      <c r="AJ19" s="5">
        <f>((((AE19-2*AF19)*1/1000)*LN(AE19/(AE19-2*AF19)))/(2*'Variables Generales'!$B$4))</f>
        <v>7.2385798200022805E-2</v>
      </c>
      <c r="AK19" s="5">
        <f>((((AE19-2*AF19)*1/1000)*LN((AE19+2*'Variables Generales'!$B$16)/(AE19)))/(2*'Variables Generales'!$B$6))</f>
        <v>7.7366874647551197E-3</v>
      </c>
      <c r="AL19" s="5">
        <f>((AE19-2*AF19)/('Variables Generales'!$B$3*(AE19+2*'Variables Generales'!$B$16)))</f>
        <v>5.1394799054373524E-2</v>
      </c>
      <c r="AM19" s="5">
        <f t="shared" si="1"/>
        <v>0.13176825502074357</v>
      </c>
      <c r="AN19" s="6">
        <f>(PI()*'Variables Generales'!$B$12*((AE19-2*AF19)*1/1000)*('Variables Generales'!$B$14-'Variables Generales'!$B$13))/AM19</f>
        <v>2332.4434952280903</v>
      </c>
      <c r="AO19" s="7">
        <f>(PI()*(((AE19-2*AF19)/2)*1/1000)^2)*'Variables Generales'!$B$8*'Variables Generales'!$B$9</f>
        <v>54.744701212133997</v>
      </c>
      <c r="AP19" s="6">
        <f>IF('Variables Generales'!$B$14-(AN19/(AO19*'Variables Generales'!$B$10))&lt;'Variables Generales'!$B$13,'Variables Generales'!$B$13,'Variables Generales'!$B$14-(AN19/(AO19*'Variables Generales'!$B$10)))</f>
        <v>59.989821827249827</v>
      </c>
      <c r="AQ19" s="2">
        <f>'Variables Generales'!$B$14-AP19</f>
        <v>1.0178172750173076E-2</v>
      </c>
      <c r="AR19" s="2">
        <f>AQ19/'Variables Generales'!$B$14*100</f>
        <v>1.6963621250288458E-2</v>
      </c>
    </row>
    <row r="20" spans="1:44" x14ac:dyDescent="0.25">
      <c r="A20" s="4">
        <v>315</v>
      </c>
      <c r="B20" s="6">
        <v>18.7</v>
      </c>
      <c r="C20" s="6">
        <f>(((A20-2*B20)*1/1000)*'Variables Generales'!$B$8*'Variables Generales'!$B$9)/'Variables Generales'!$B$11</f>
        <v>878550.38626609452</v>
      </c>
      <c r="D20" s="6">
        <f>0.023*(C20^(0.8))*('Variables Generales'!$B$15^(0.3))</f>
        <v>1816.089097551554</v>
      </c>
      <c r="E20" s="5">
        <f>(1/(D20*'Variables Generales'!$B$7/((A20-2*B20)*1/1000)))</f>
        <v>2.6354471831830685E-4</v>
      </c>
      <c r="F20" s="5">
        <f>((((A20-2*B20)*1/1000)*LN(A20/(A20-2*B20)))/(2*'Variables Generales'!$B$4))</f>
        <v>4.6166125617858225E-2</v>
      </c>
      <c r="G20" s="5">
        <f>((((A20-2*B20)*1/1000)*LN((A20+2*'Variables Generales'!$B$16)/(A20)))/(2*'Variables Generales'!$B$6))</f>
        <v>8.7848394516867705E-3</v>
      </c>
      <c r="H20" s="5">
        <f>((A20-2*B20)/('Variables Generales'!$B$3*(A20+2*'Variables Generales'!$B$16)))</f>
        <v>5.8380651945320723E-2</v>
      </c>
      <c r="I20" s="5">
        <f t="shared" si="2"/>
        <v>0.11359516173318401</v>
      </c>
      <c r="J20" s="6">
        <f>(PI()*'Variables Generales'!$B$12*((A20-2*B20)*1/1000)*('Variables Generales'!$B$14-'Variables Generales'!$B$13))/I20</f>
        <v>3454.7928652826863</v>
      </c>
      <c r="K20" s="7">
        <f>(PI()*(((A20-2*B20)/2)*1/1000)^2)*'Variables Generales'!$B$8*'Variables Generales'!$B$9</f>
        <v>89.261038206003619</v>
      </c>
      <c r="L20" s="6">
        <f>IF('Variables Generales'!$B$14-(J20/(K20*'Variables Generales'!$B$10))&lt;'Variables Generales'!$B$13,'Variables Generales'!$B$13,'Variables Generales'!$B$14-(J20/(K20*'Variables Generales'!$B$10)))</f>
        <v>59.990753851672046</v>
      </c>
      <c r="M20" s="2">
        <f>'Variables Generales'!$B$14-L20</f>
        <v>9.2461483279535628E-3</v>
      </c>
      <c r="N20" s="2">
        <f>M20/'Variables Generales'!$B$14*100</f>
        <v>1.5410247213255937E-2</v>
      </c>
      <c r="P20" s="4">
        <v>315</v>
      </c>
      <c r="Q20" s="6">
        <v>28.6</v>
      </c>
      <c r="R20" s="6">
        <f>(((P20-2*Q20)*1/1000)*'Variables Generales'!$B$8*'Variables Generales'!$B$9)/'Variables Generales'!$B$11</f>
        <v>815887.21030042926</v>
      </c>
      <c r="S20" s="6">
        <f>0.023*(R20^(0.8))*('Variables Generales'!$B$15^(0.3))</f>
        <v>1711.7010309271509</v>
      </c>
      <c r="T20" s="5">
        <f>(1/(S20*'Variables Generales'!$B$7/((P20-2*Q20)*1/1000)))</f>
        <v>2.5967312666741433E-4</v>
      </c>
      <c r="U20" s="5">
        <f>((((P20-2*Q20)*1/1000)*LN(P20/(P20-2*Q20)))/(2*'Variables Generales'!$B$4))</f>
        <v>6.7973904943469401E-2</v>
      </c>
      <c r="V20" s="5">
        <f>((((P20-2*Q20)*1/1000)*LN((P20+2*'Variables Generales'!$B$16)/(P20)))/(2*'Variables Generales'!$B$6))</f>
        <v>8.1582550815736659E-3</v>
      </c>
      <c r="W20" s="5">
        <f>((P20-2*Q20)/('Variables Generales'!$B$3*(P20+2*'Variables Generales'!$B$16)))</f>
        <v>5.4216614090431124E-2</v>
      </c>
      <c r="X20" s="5">
        <f t="shared" si="0"/>
        <v>0.1306084472421416</v>
      </c>
      <c r="Y20" s="6">
        <f>(PI()*'Variables Generales'!$B$12*((P20-2*Q20)*1/1000)*('Variables Generales'!$B$14-'Variables Generales'!$B$13))/X20</f>
        <v>2790.448638190057</v>
      </c>
      <c r="Z20" s="7">
        <f>(PI()*(((P20-2*Q20)/2)*1/1000)^2)*'Variables Generales'!$B$8*'Variables Generales'!$B$9</f>
        <v>76.981937324596473</v>
      </c>
      <c r="AA20" s="6">
        <f>IF('Variables Generales'!$B$14-(Y20/(Z20*'Variables Generales'!$B$10))&lt;'Variables Generales'!$B$13,'Variables Generales'!$B$13,'Variables Generales'!$B$14-(Y20/(Z20*'Variables Generales'!$B$10)))</f>
        <v>59.991340636457402</v>
      </c>
      <c r="AB20" s="2">
        <f>'Variables Generales'!$B$14-AA20</f>
        <v>8.6593635425984417E-3</v>
      </c>
      <c r="AC20" s="2">
        <f>AB20/'Variables Generales'!$B$14*100</f>
        <v>1.4432272570997403E-2</v>
      </c>
      <c r="AE20" s="4">
        <v>315</v>
      </c>
      <c r="AF20" s="6">
        <v>35.200000000000003</v>
      </c>
      <c r="AG20" s="6">
        <f>(((AE20-2*AF20)*1/1000)*'Variables Generales'!$B$8*'Variables Generales'!$B$9)/'Variables Generales'!$B$11</f>
        <v>774111.75965665234</v>
      </c>
      <c r="AH20" s="6">
        <f>0.023*(AG20^(0.8))*('Variables Generales'!$B$15^(0.3))</f>
        <v>1641.2197857936314</v>
      </c>
      <c r="AI20" s="5">
        <f>(1/(AH20*'Variables Generales'!$B$7/((AE20-2*AF20)*1/1000)))</f>
        <v>2.569577466598142E-4</v>
      </c>
      <c r="AJ20" s="5">
        <f>((((AE20-2*AF20)*1/1000)*LN(AE20/(AE20-2*AF20)))/(2*'Variables Generales'!$B$4))</f>
        <v>8.1409450590853194E-2</v>
      </c>
      <c r="AK20" s="5">
        <f>((((AE20-2*AF20)*1/1000)*LN((AE20+2*'Variables Generales'!$B$16)/(AE20)))/(2*'Variables Generales'!$B$6))</f>
        <v>7.7405321681649278E-3</v>
      </c>
      <c r="AL20" s="5">
        <f>((AE20-2*AF20)/('Variables Generales'!$B$3*(AE20+2*'Variables Generales'!$B$16)))</f>
        <v>5.1440588853838065E-2</v>
      </c>
      <c r="AM20" s="5">
        <f t="shared" si="1"/>
        <v>0.140847529359516</v>
      </c>
      <c r="AN20" s="6">
        <f>(PI()*'Variables Generales'!$B$12*((AE20-2*AF20)*1/1000)*('Variables Generales'!$B$14-'Variables Generales'!$B$13))/AM20</f>
        <v>2455.102371714167</v>
      </c>
      <c r="AO20" s="7">
        <f>(PI()*(((AE20-2*AF20)/2)*1/1000)^2)*'Variables Generales'!$B$8*'Variables Generales'!$B$9</f>
        <v>69.300427820401495</v>
      </c>
      <c r="AP20" s="6">
        <f>IF('Variables Generales'!$B$14-(AN20/(AO20*'Variables Generales'!$B$10))&lt;'Variables Generales'!$B$13,'Variables Generales'!$B$13,'Variables Generales'!$B$14-(AN20/(AO20*'Variables Generales'!$B$10)))</f>
        <v>59.991536802688877</v>
      </c>
      <c r="AQ20" s="2">
        <f>'Variables Generales'!$B$14-AP20</f>
        <v>8.4631973111228831E-3</v>
      </c>
      <c r="AR20" s="2">
        <f>AQ20/'Variables Generales'!$B$14*100</f>
        <v>1.4105328851871473E-2</v>
      </c>
    </row>
    <row r="21" spans="1:44" x14ac:dyDescent="0.25">
      <c r="A21" s="4">
        <v>355</v>
      </c>
      <c r="B21" s="6">
        <v>21.1</v>
      </c>
      <c r="C21" s="6">
        <f>(((A21-2*B21)*1/1000)*'Variables Generales'!$B$8*'Variables Generales'!$B$9)/'Variables Generales'!$B$11</f>
        <v>989951.5879828328</v>
      </c>
      <c r="D21" s="6">
        <f>0.023*(C21^(0.8))*('Variables Generales'!$B$15^(0.3))</f>
        <v>1998.0896828589071</v>
      </c>
      <c r="E21" s="5">
        <f>(1/(D21*'Variables Generales'!$B$7/((A21-2*B21)*1/1000)))</f>
        <v>2.6991298211195911E-4</v>
      </c>
      <c r="F21" s="5">
        <f>((((A21-2*B21)*1/1000)*LN(A21/(A21-2*B21)))/(2*'Variables Generales'!$B$4))</f>
        <v>5.2086871888911097E-2</v>
      </c>
      <c r="G21" s="5">
        <f>((((A21-2*B21)*1/1000)*LN((A21+2*'Variables Generales'!$B$16)/(A21)))/(2*'Variables Generales'!$B$6))</f>
        <v>8.7865399638052E-3</v>
      </c>
      <c r="H21" s="5">
        <f>((A21-2*B21)/('Variables Generales'!$B$3*(A21+2*'Variables Generales'!$B$16)))</f>
        <v>5.8412698412698416E-2</v>
      </c>
      <c r="I21" s="5">
        <f t="shared" si="2"/>
        <v>0.11955602324752668</v>
      </c>
      <c r="J21" s="6">
        <f>(PI()*'Variables Generales'!$B$12*((A21-2*B21)*1/1000)*('Variables Generales'!$B$14-'Variables Generales'!$B$13))/I21</f>
        <v>3698.7729259257335</v>
      </c>
      <c r="K21" s="7">
        <f>(PI()*(((A21-2*B21)/2)*1/1000)^2)*'Variables Generales'!$B$8*'Variables Generales'!$B$9</f>
        <v>113.33302977328971</v>
      </c>
      <c r="L21" s="6">
        <f>IF('Variables Generales'!$B$14-(J21/(K21*'Variables Generales'!$B$10))&lt;'Variables Generales'!$B$13,'Variables Generales'!$B$13,'Variables Generales'!$B$14-(J21/(K21*'Variables Generales'!$B$10)))</f>
        <v>59.992203459361015</v>
      </c>
      <c r="M21" s="2">
        <f>'Variables Generales'!$B$14-L21</f>
        <v>7.79654063898505E-3</v>
      </c>
      <c r="N21" s="2">
        <f>M21/'Variables Generales'!$B$14*100</f>
        <v>1.2994234398308418E-2</v>
      </c>
      <c r="P21" s="4">
        <v>355</v>
      </c>
      <c r="Q21" s="6">
        <v>32.200000000000003</v>
      </c>
      <c r="R21" s="6">
        <f>(((P21-2*Q21)*1/1000)*'Variables Generales'!$B$8*'Variables Generales'!$B$9)/'Variables Generales'!$B$11</f>
        <v>919692.8755364808</v>
      </c>
      <c r="S21" s="6">
        <f>0.023*(R21^(0.8))*('Variables Generales'!$B$15^(0.3))</f>
        <v>1883.8142153972137</v>
      </c>
      <c r="T21" s="5">
        <f>(1/(S21*'Variables Generales'!$B$7/((P21-2*Q21)*1/1000)))</f>
        <v>2.6596809741823434E-4</v>
      </c>
      <c r="U21" s="5">
        <f>((((P21-2*Q21)*1/1000)*LN(P21/(P21-2*Q21)))/(2*'Variables Generales'!$B$4))</f>
        <v>7.6538701501817338E-2</v>
      </c>
      <c r="V21" s="5">
        <f>((((P21-2*Q21)*1/1000)*LN((P21+2*'Variables Generales'!$B$16)/(P21)))/(2*'Variables Generales'!$B$6))</f>
        <v>8.1629428180364175E-3</v>
      </c>
      <c r="W21" s="5">
        <f>((P21-2*Q21)/('Variables Generales'!$B$3*(P21+2*'Variables Generales'!$B$16)))</f>
        <v>5.4267040149393098E-2</v>
      </c>
      <c r="X21" s="5">
        <f t="shared" si="0"/>
        <v>0.13923465256666509</v>
      </c>
      <c r="Y21" s="6">
        <f>(PI()*'Variables Generales'!$B$12*((P21-2*Q21)*1/1000)*('Variables Generales'!$B$14-'Variables Generales'!$B$13))/X21</f>
        <v>2950.6021937551436</v>
      </c>
      <c r="Z21" s="7">
        <f>(PI()*(((P21-2*Q21)/2)*1/1000)^2)*'Variables Generales'!$B$8*'Variables Generales'!$B$9</f>
        <v>97.816975480372477</v>
      </c>
      <c r="AA21" s="6">
        <f>IF('Variables Generales'!$B$14-(Y21/(Z21*'Variables Generales'!$B$10))&lt;'Variables Generales'!$B$13,'Variables Generales'!$B$13,'Variables Generales'!$B$14-(Y21/(Z21*'Variables Generales'!$B$10)))</f>
        <v>59.99279395106943</v>
      </c>
      <c r="AB21" s="2">
        <f>'Variables Generales'!$B$14-AA21</f>
        <v>7.2060489305698638E-3</v>
      </c>
      <c r="AC21" s="2">
        <f>AB21/'Variables Generales'!$B$14*100</f>
        <v>1.2010081550949772E-2</v>
      </c>
      <c r="AE21" s="4">
        <v>355</v>
      </c>
      <c r="AF21" s="6">
        <v>39.700000000000003</v>
      </c>
      <c r="AG21" s="6">
        <f>(((AE21-2*AF21)*1/1000)*'Variables Generales'!$B$8*'Variables Generales'!$B$9)/'Variables Generales'!$B$11</f>
        <v>872220.7725321888</v>
      </c>
      <c r="AH21" s="6">
        <f>0.023*(AG21^(0.8))*('Variables Generales'!$B$15^(0.3))</f>
        <v>1805.6141620773797</v>
      </c>
      <c r="AI21" s="5">
        <f>(1/(AH21*'Variables Generales'!$B$7/((AE21-2*AF21)*1/1000)))</f>
        <v>2.6316387175785786E-4</v>
      </c>
      <c r="AJ21" s="5">
        <f>((((AE21-2*AF21)*1/1000)*LN(AE21/(AE21-2*AF21)))/(2*'Variables Generales'!$B$4))</f>
        <v>9.1806439727075542E-2</v>
      </c>
      <c r="AK21" s="5">
        <f>((((AE21-2*AF21)*1/1000)*LN((AE21+2*'Variables Generales'!$B$16)/(AE21)))/(2*'Variables Generales'!$B$6))</f>
        <v>7.741593395219671E-3</v>
      </c>
      <c r="AL21" s="5">
        <f>((AE21-2*AF21)/('Variables Generales'!$B$3*(AE21+2*'Variables Generales'!$B$16)))</f>
        <v>5.1465919701213822E-2</v>
      </c>
      <c r="AM21" s="5">
        <f t="shared" si="1"/>
        <v>0.15127711669526689</v>
      </c>
      <c r="AN21" s="6">
        <f>(PI()*'Variables Generales'!$B$12*((AE21-2*AF21)*1/1000)*('Variables Generales'!$B$14-'Variables Generales'!$B$13))/AM21</f>
        <v>2575.5403686273221</v>
      </c>
      <c r="AO21" s="7">
        <f>(PI()*(((AE21-2*AF21)/2)*1/1000)^2)*'Variables Generales'!$B$8*'Variables Generales'!$B$9</f>
        <v>87.979489320134363</v>
      </c>
      <c r="AP21" s="6">
        <f>IF('Variables Generales'!$B$14-(AN21/(AO21*'Variables Generales'!$B$10))&lt;'Variables Generales'!$B$13,'Variables Generales'!$B$13,'Variables Generales'!$B$14-(AN21/(AO21*'Variables Generales'!$B$10)))</f>
        <v>59.993006610766997</v>
      </c>
      <c r="AQ21" s="2">
        <f>'Variables Generales'!$B$14-AP21</f>
        <v>6.9933892330027447E-3</v>
      </c>
      <c r="AR21" s="2">
        <f>AQ21/'Variables Generales'!$B$14*100</f>
        <v>1.1655648721671241E-2</v>
      </c>
    </row>
    <row r="22" spans="1:44" x14ac:dyDescent="0.25">
      <c r="A22" s="4">
        <v>400</v>
      </c>
      <c r="B22" s="6">
        <v>23.7</v>
      </c>
      <c r="C22" s="6">
        <f>(((A22-2*B22)*1/1000)*'Variables Generales'!$B$8*'Variables Generales'!$B$9)/'Variables Generales'!$B$11</f>
        <v>1115910.9012875538</v>
      </c>
      <c r="D22" s="6">
        <f>0.023*(C22^(0.8))*('Variables Generales'!$B$15^(0.3))</f>
        <v>2199.01113355691</v>
      </c>
      <c r="E22" s="5">
        <f>(1/(D22*'Variables Generales'!$B$7/((A22-2*B22)*1/1000)))</f>
        <v>2.7645655140427945E-4</v>
      </c>
      <c r="F22" s="5">
        <f>((((A22-2*B22)*1/1000)*LN(A22/(A22-2*B22)))/(2*'Variables Generales'!$B$4))</f>
        <v>5.8517810159275228E-2</v>
      </c>
      <c r="G22" s="5">
        <f>((((A22-2*B22)*1/1000)*LN((A22+2*'Variables Generales'!$B$16)/(A22)))/(2*'Variables Generales'!$B$6))</f>
        <v>8.7930356839617009E-3</v>
      </c>
      <c r="H22" s="5">
        <f>((A22-2*B22)/('Variables Generales'!$B$3*(A22+2*'Variables Generales'!$B$16)))</f>
        <v>5.8474295190713108E-2</v>
      </c>
      <c r="I22" s="5">
        <f t="shared" si="2"/>
        <v>0.12606159758535432</v>
      </c>
      <c r="J22" s="6">
        <f>(PI()*'Variables Generales'!$B$12*((A22-2*B22)*1/1000)*('Variables Generales'!$B$14-'Variables Generales'!$B$13))/I22</f>
        <v>3954.229645611003</v>
      </c>
      <c r="K22" s="7">
        <f>(PI()*(((A22-2*B22)/2)*1/1000)^2)*'Variables Generales'!$B$8*'Variables Generales'!$B$9</f>
        <v>144.00833402181112</v>
      </c>
      <c r="L22" s="6">
        <f>IF('Variables Generales'!$B$14-(J22/(K22*'Variables Generales'!$B$10))&lt;'Variables Generales'!$B$13,'Variables Generales'!$B$13,'Variables Generales'!$B$14-(J22/(K22*'Variables Generales'!$B$10)))</f>
        <v>59.993440435036071</v>
      </c>
      <c r="M22" s="2">
        <f>'Variables Generales'!$B$14-L22</f>
        <v>6.5595649639291764E-3</v>
      </c>
      <c r="N22" s="2">
        <f>M22/'Variables Generales'!$B$14*100</f>
        <v>1.0932608273215294E-2</v>
      </c>
      <c r="P22" s="4">
        <v>400</v>
      </c>
      <c r="Q22" s="6">
        <v>36.299999999999997</v>
      </c>
      <c r="R22" s="6">
        <f>(((P22-2*Q22)*1/1000)*'Variables Generales'!$B$8*'Variables Generales'!$B$9)/'Variables Generales'!$B$11</f>
        <v>1036157.7682403433</v>
      </c>
      <c r="S22" s="6">
        <f>0.023*(R22^(0.8))*('Variables Generales'!$B$15^(0.3))</f>
        <v>2072.3567589733179</v>
      </c>
      <c r="T22" s="5">
        <f>(1/(S22*'Variables Generales'!$B$7/((P22-2*Q22)*1/1000)))</f>
        <v>2.7238686397816197E-4</v>
      </c>
      <c r="U22" s="5">
        <f>((((P22-2*Q22)*1/1000)*LN(P22/(P22-2*Q22)))/(2*'Variables Generales'!$B$4))</f>
        <v>8.6279326608905554E-2</v>
      </c>
      <c r="V22" s="5">
        <f>((((P22-2*Q22)*1/1000)*LN((P22+2*'Variables Generales'!$B$16)/(P22)))/(2*'Variables Generales'!$B$6))</f>
        <v>8.1646054535707904E-3</v>
      </c>
      <c r="W22" s="5">
        <f>((P22-2*Q22)/('Variables Generales'!$B$3*(P22+2*'Variables Generales'!$B$16)))</f>
        <v>5.4295190713101155E-2</v>
      </c>
      <c r="X22" s="5">
        <f t="shared" si="0"/>
        <v>0.14901150963955567</v>
      </c>
      <c r="Y22" s="6">
        <f>(PI()*'Variables Generales'!$B$12*((P22-2*Q22)*1/1000)*('Variables Generales'!$B$14-'Variables Generales'!$B$13))/X22</f>
        <v>3106.1415777410434</v>
      </c>
      <c r="Z22" s="7">
        <f>(PI()*(((P22-2*Q22)/2)*1/1000)^2)*'Variables Generales'!$B$8*'Variables Generales'!$B$9</f>
        <v>124.15961591962812</v>
      </c>
      <c r="AA22" s="6">
        <f>IF('Variables Generales'!$B$14-(Y22/(Z22*'Variables Generales'!$B$10))&lt;'Variables Generales'!$B$13,'Variables Generales'!$B$13,'Variables Generales'!$B$14-(Y22/(Z22*'Variables Generales'!$B$10)))</f>
        <v>59.994023572402909</v>
      </c>
      <c r="AB22" s="2">
        <f>'Variables Generales'!$B$14-AA22</f>
        <v>5.9764275970906056E-3</v>
      </c>
      <c r="AC22" s="2">
        <f>AB22/'Variables Generales'!$B$14*100</f>
        <v>9.9607126618176754E-3</v>
      </c>
      <c r="AE22" s="4">
        <v>400</v>
      </c>
      <c r="AF22" s="6">
        <v>44.7</v>
      </c>
      <c r="AG22" s="6">
        <f>(((AE22-2*AF22)*1/1000)*'Variables Generales'!$B$8*'Variables Generales'!$B$9)/'Variables Generales'!$B$11</f>
        <v>982989.01287553669</v>
      </c>
      <c r="AH22" s="6">
        <f>0.023*(AG22^(0.8))*('Variables Generales'!$B$15^(0.3))</f>
        <v>1986.8393050911698</v>
      </c>
      <c r="AI22" s="5">
        <f>(1/(AH22*'Variables Generales'!$B$7/((AE22-2*AF22)*1/1000)))</f>
        <v>2.6953223645569932E-4</v>
      </c>
      <c r="AJ22" s="5">
        <f>((((AE22-2*AF22)*1/1000)*LN(AE22/(AE22-2*AF22)))/(2*'Variables Generales'!$B$4))</f>
        <v>0.10338020061024811</v>
      </c>
      <c r="AK22" s="5">
        <f>((((AE22-2*AF22)*1/1000)*LN((AE22+2*'Variables Generales'!$B$16)/(AE22)))/(2*'Variables Generales'!$B$6))</f>
        <v>7.7456519666435179E-3</v>
      </c>
      <c r="AL22" s="5">
        <f>((AE22-2*AF22)/('Variables Generales'!$B$3*(AE22+2*'Variables Generales'!$B$16)))</f>
        <v>5.1509121061359874E-2</v>
      </c>
      <c r="AM22" s="5">
        <f t="shared" si="1"/>
        <v>0.1629045058747072</v>
      </c>
      <c r="AN22" s="6">
        <f>(PI()*'Variables Generales'!$B$12*((AE22-2*AF22)*1/1000)*('Variables Generales'!$B$14-'Variables Generales'!$B$13))/AM22</f>
        <v>2695.4466534520875</v>
      </c>
      <c r="AO22" s="7">
        <f>(PI()*(((AE22-2*AF22)/2)*1/1000)^2)*'Variables Generales'!$B$8*'Variables Generales'!$B$9</f>
        <v>111.74443734198825</v>
      </c>
      <c r="AP22" s="6">
        <f>IF('Variables Generales'!$B$14-(AN22/(AO22*'Variables Generales'!$B$10))&lt;'Variables Generales'!$B$13,'Variables Generales'!$B$13,'Variables Generales'!$B$14-(AN22/(AO22*'Variables Generales'!$B$10)))</f>
        <v>59.994237570781337</v>
      </c>
      <c r="AQ22" s="2">
        <f>'Variables Generales'!$B$14-AP22</f>
        <v>5.762429218663101E-3</v>
      </c>
      <c r="AR22" s="2">
        <f>AQ22/'Variables Generales'!$B$14*100</f>
        <v>9.6040486977718338E-3</v>
      </c>
    </row>
    <row r="23" spans="1:44" x14ac:dyDescent="0.25">
      <c r="A23" s="4">
        <v>450</v>
      </c>
      <c r="B23" s="6">
        <v>26.7</v>
      </c>
      <c r="C23" s="6">
        <f>(((A23-2*B23)*1/1000)*'Variables Generales'!$B$8*'Variables Generales'!$B$9)/'Variables Generales'!$B$11</f>
        <v>1255162.4034334763</v>
      </c>
      <c r="D23" s="6">
        <f>0.023*(C23^(0.8))*('Variables Generales'!$B$15^(0.3))</f>
        <v>2415.9266788800992</v>
      </c>
      <c r="E23" s="5">
        <f>(1/(D23*'Variables Generales'!$B$7/((A23-2*B23)*1/1000)))</f>
        <v>2.8303553639518879E-4</v>
      </c>
      <c r="F23" s="5">
        <f>((((A23-2*B23)*1/1000)*LN(A23/(A23-2*B23)))/(2*'Variables Generales'!$B$4))</f>
        <v>6.591876424310586E-2</v>
      </c>
      <c r="G23" s="5">
        <f>((((A23-2*B23)*1/1000)*LN((A23+2*'Variables Generales'!$B$16)/(A23)))/(2*'Variables Generales'!$B$6))</f>
        <v>8.7938059855778312E-3</v>
      </c>
      <c r="H23" s="5">
        <f>((A23-2*B23)/('Variables Generales'!$B$3*(A23+2*'Variables Generales'!$B$16)))</f>
        <v>5.8495575221238945E-2</v>
      </c>
      <c r="I23" s="5">
        <f t="shared" si="2"/>
        <v>0.13349118098631782</v>
      </c>
      <c r="J23" s="6">
        <f>(PI()*'Variables Generales'!$B$12*((A23-2*B23)*1/1000)*('Variables Generales'!$B$14-'Variables Generales'!$B$13))/I23</f>
        <v>4200.1279540978612</v>
      </c>
      <c r="K23" s="7">
        <f>(PI()*(((A23-2*B23)/2)*1/1000)^2)*'Variables Generales'!$B$8*'Variables Generales'!$B$9</f>
        <v>182.19163365386294</v>
      </c>
      <c r="L23" s="6">
        <f>IF('Variables Generales'!$B$14-(J23/(K23*'Variables Generales'!$B$10))&lt;'Variables Generales'!$B$13,'Variables Generales'!$B$13,'Variables Generales'!$B$14-(J23/(K23*'Variables Generales'!$B$10)))</f>
        <v>59.994492749043225</v>
      </c>
      <c r="M23" s="2">
        <f>'Variables Generales'!$B$14-L23</f>
        <v>5.5072509567750672E-3</v>
      </c>
      <c r="N23" s="2">
        <f>M23/'Variables Generales'!$B$14*100</f>
        <v>9.1787515946251119E-3</v>
      </c>
      <c r="P23" s="4">
        <v>450</v>
      </c>
      <c r="Q23" s="6">
        <v>40.9</v>
      </c>
      <c r="R23" s="6">
        <f>(((P23-2*Q23)*1/1000)*'Variables Generales'!$B$8*'Variables Generales'!$B$9)/'Variables Generales'!$B$11</f>
        <v>1165281.8884120174</v>
      </c>
      <c r="S23" s="6">
        <f>0.023*(R23^(0.8))*('Variables Generales'!$B$15^(0.3))</f>
        <v>2276.5050033981083</v>
      </c>
      <c r="T23" s="5">
        <f>(1/(S23*'Variables Generales'!$B$7/((P23-2*Q23)*1/1000)))</f>
        <v>2.7886061539917457E-4</v>
      </c>
      <c r="U23" s="5">
        <f>((((P23-2*Q23)*1/1000)*LN(P23/(P23-2*Q23)))/(2*'Variables Generales'!$B$4))</f>
        <v>9.7195747107968244E-2</v>
      </c>
      <c r="V23" s="5">
        <f>((((P23-2*Q23)*1/1000)*LN((P23+2*'Variables Generales'!$B$16)/(P23)))/(2*'Variables Generales'!$B$6))</f>
        <v>8.1640932019408901E-3</v>
      </c>
      <c r="W23" s="5">
        <f>((P23-2*Q23)/('Variables Generales'!$B$3*(P23+2*'Variables Generales'!$B$16)))</f>
        <v>5.4306784660766959E-2</v>
      </c>
      <c r="X23" s="5">
        <f t="shared" si="0"/>
        <v>0.15994548558607527</v>
      </c>
      <c r="Y23" s="6">
        <f>(PI()*'Variables Generales'!$B$12*((P23-2*Q23)*1/1000)*('Variables Generales'!$B$14-'Variables Generales'!$B$13))/X23</f>
        <v>3254.4243738168357</v>
      </c>
      <c r="Z23" s="7">
        <f>(PI()*(((P23-2*Q23)/2)*1/1000)^2)*'Variables Generales'!$B$8*'Variables Generales'!$B$9</f>
        <v>157.03287380505304</v>
      </c>
      <c r="AA23" s="6">
        <f>IF('Variables Generales'!$B$14-(Y23/(Z23*'Variables Generales'!$B$10))&lt;'Variables Generales'!$B$13,'Variables Generales'!$B$13,'Variables Generales'!$B$14-(Y23/(Z23*'Variables Generales'!$B$10)))</f>
        <v>59.995049097413947</v>
      </c>
      <c r="AB23" s="2">
        <f>'Variables Generales'!$B$14-AA23</f>
        <v>4.9509025860530187E-3</v>
      </c>
      <c r="AC23" s="2">
        <f>AB23/'Variables Generales'!$B$14*100</f>
        <v>8.2515043100883645E-3</v>
      </c>
      <c r="AE23" s="4">
        <v>450</v>
      </c>
      <c r="AF23" s="6">
        <v>50.3</v>
      </c>
      <c r="AG23" s="6">
        <f>(((AE23-2*AF23)*1/1000)*'Variables Generales'!$B$8*'Variables Generales'!$B$9)/'Variables Generales'!$B$11</f>
        <v>1105783.5193133047</v>
      </c>
      <c r="AH23" s="6">
        <f>0.023*(AG23^(0.8))*('Variables Generales'!$B$15^(0.3))</f>
        <v>2183.030997051842</v>
      </c>
      <c r="AI23" s="5">
        <f>(1/(AH23*'Variables Generales'!$B$7/((AE23-2*AF23)*1/1000)))</f>
        <v>2.7595292687873012E-4</v>
      </c>
      <c r="AJ23" s="5">
        <f>((((AE23-2*AF23)*1/1000)*LN(AE23/(AE23-2*AF23)))/(2*'Variables Generales'!$B$4))</f>
        <v>0.11632729823882183</v>
      </c>
      <c r="AK23" s="5">
        <f>((((AE23-2*AF23)*1/1000)*LN((AE23+2*'Variables Generales'!$B$16)/(AE23)))/(2*'Variables Generales'!$B$6))</f>
        <v>7.7472410775615086E-3</v>
      </c>
      <c r="AL23" s="5">
        <f>((AE23-2*AF23)/('Variables Generales'!$B$3*(AE23+2*'Variables Generales'!$B$16)))</f>
        <v>5.1533923303834807E-2</v>
      </c>
      <c r="AM23" s="5">
        <f t="shared" si="1"/>
        <v>0.17588441554709688</v>
      </c>
      <c r="AN23" s="6">
        <f>(PI()*'Variables Generales'!$B$12*((AE23-2*AF23)*1/1000)*('Variables Generales'!$B$14-'Variables Generales'!$B$13))/AM23</f>
        <v>2808.3932927625219</v>
      </c>
      <c r="AO23" s="7">
        <f>(PI()*(((AE23-2*AF23)/2)*1/1000)^2)*'Variables Generales'!$B$8*'Variables Generales'!$B$9</f>
        <v>141.40631719497031</v>
      </c>
      <c r="AP23" s="6">
        <f>IF('Variables Generales'!$B$14-(AN23/(AO23*'Variables Generales'!$B$10))&lt;'Variables Generales'!$B$13,'Variables Generales'!$B$13,'Variables Generales'!$B$14-(AN23/(AO23*'Variables Generales'!$B$10)))</f>
        <v>59.995255506111469</v>
      </c>
      <c r="AQ23" s="2">
        <f>'Variables Generales'!$B$14-AP23</f>
        <v>4.7444938885305987E-3</v>
      </c>
      <c r="AR23" s="2">
        <f>AQ23/'Variables Generales'!$B$14*100</f>
        <v>7.907489814217664E-3</v>
      </c>
    </row>
    <row r="24" spans="1:44" x14ac:dyDescent="0.25">
      <c r="A24" s="4">
        <v>500</v>
      </c>
      <c r="B24" s="6">
        <v>29.7</v>
      </c>
      <c r="C24" s="6">
        <f>(((A24-2*B24)*1/1000)*'Variables Generales'!$B$8*'Variables Generales'!$B$9)/'Variables Generales'!$B$11</f>
        <v>1394413.9055793993</v>
      </c>
      <c r="D24" s="6">
        <f>0.023*(C24^(0.8))*('Variables Generales'!$B$15^(0.3))</f>
        <v>2628.0714969479072</v>
      </c>
      <c r="E24" s="5">
        <f>(1/(D24*'Variables Generales'!$B$7/((A24-2*B24)*1/1000)))</f>
        <v>2.8905422599652012E-4</v>
      </c>
      <c r="F24" s="5">
        <f>((((A24-2*B24)*1/1000)*LN(A24/(A24-2*B24)))/(2*'Variables Generales'!$B$4))</f>
        <v>7.3319703397591932E-2</v>
      </c>
      <c r="G24" s="5">
        <f>((((A24-2*B24)*1/1000)*LN((A24+2*'Variables Generales'!$B$16)/(A24)))/(2*'Variables Generales'!$B$6))</f>
        <v>8.794422856791018E-3</v>
      </c>
      <c r="H24" s="5">
        <f>((A24-2*B24)/('Variables Generales'!$B$3*(A24+2*'Variables Generales'!$B$16)))</f>
        <v>5.8512616201859234E-2</v>
      </c>
      <c r="I24" s="5">
        <f t="shared" si="2"/>
        <v>0.14091579668223872</v>
      </c>
      <c r="J24" s="6">
        <f>(PI()*'Variables Generales'!$B$12*((A24-2*B24)*1/1000)*('Variables Generales'!$B$14-'Variables Generales'!$B$13))/I24</f>
        <v>4420.253726640979</v>
      </c>
      <c r="K24" s="7">
        <f>(PI()*(((A24-2*B24)/2)*1/1000)^2)*'Variables Generales'!$B$8*'Variables Generales'!$B$9</f>
        <v>224.85989106437262</v>
      </c>
      <c r="L24" s="6">
        <f>IF('Variables Generales'!$B$14-(J24/(K24*'Variables Generales'!$B$10))&lt;'Variables Generales'!$B$13,'Variables Generales'!$B$13,'Variables Generales'!$B$14-(J24/(K24*'Variables Generales'!$B$10)))</f>
        <v>59.995303914676519</v>
      </c>
      <c r="M24" s="2">
        <f>'Variables Generales'!$B$14-L24</f>
        <v>4.6960853234807587E-3</v>
      </c>
      <c r="N24" s="2">
        <f>M24/'Variables Generales'!$B$14*100</f>
        <v>7.8268088724679306E-3</v>
      </c>
      <c r="P24" s="4">
        <v>500</v>
      </c>
      <c r="Q24" s="6">
        <v>45.4</v>
      </c>
      <c r="R24" s="6">
        <f>(((P24-2*Q24)*1/1000)*'Variables Generales'!$B$8*'Variables Generales'!$B$9)/'Variables Generales'!$B$11</f>
        <v>1295038.9699570816</v>
      </c>
      <c r="S24" s="6">
        <f>0.023*(R24^(0.8))*('Variables Generales'!$B$15^(0.3))</f>
        <v>2477.1373171744681</v>
      </c>
      <c r="T24" s="5">
        <f>(1/(S24*'Variables Generales'!$B$7/((P24-2*Q24)*1/1000)))</f>
        <v>2.8481151871873392E-4</v>
      </c>
      <c r="U24" s="5">
        <f>((((P24-2*Q24)*1/1000)*LN(P24/(P24-2*Q24)))/(2*'Variables Generales'!$B$4))</f>
        <v>0.10790176727613102</v>
      </c>
      <c r="V24" s="5">
        <f>((((P24-2*Q24)*1/1000)*LN((P24+2*'Variables Generales'!$B$16)/(P24)))/(2*'Variables Generales'!$B$6))</f>
        <v>8.1676755174736361E-3</v>
      </c>
      <c r="W24" s="5">
        <f>((P24-2*Q24)/('Variables Generales'!$B$3*(P24+2*'Variables Generales'!$B$16)))</f>
        <v>5.4342629482071712E-2</v>
      </c>
      <c r="X24" s="5">
        <f t="shared" si="0"/>
        <v>0.1706968837943951</v>
      </c>
      <c r="Y24" s="6">
        <f>(PI()*'Variables Generales'!$B$12*((P24-2*Q24)*1/1000)*('Variables Generales'!$B$14-'Variables Generales'!$B$13))/X24</f>
        <v>3389.0066319477792</v>
      </c>
      <c r="Z24" s="7">
        <f>(PI()*(((P24-2*Q24)/2)*1/1000)^2)*'Variables Generales'!$B$8*'Variables Generales'!$B$9</f>
        <v>193.95199912940635</v>
      </c>
      <c r="AA24" s="6">
        <f>IF('Variables Generales'!$B$14-(Y24/(Z24*'Variables Generales'!$B$10))&lt;'Variables Generales'!$B$13,'Variables Generales'!$B$13,'Variables Generales'!$B$14-(Y24/(Z24*'Variables Generales'!$B$10)))</f>
        <v>59.995825745400985</v>
      </c>
      <c r="AB24" s="2">
        <f>'Variables Generales'!$B$14-AA24</f>
        <v>4.1742545990146596E-3</v>
      </c>
      <c r="AC24" s="2">
        <f>AB24/'Variables Generales'!$B$14*100</f>
        <v>6.9570909983577654E-3</v>
      </c>
      <c r="AE24" s="4">
        <v>500</v>
      </c>
      <c r="AF24" s="6">
        <v>55.8</v>
      </c>
      <c r="AG24" s="6">
        <f>(((AE24-2*AF24)*1/1000)*'Variables Generales'!$B$8*'Variables Generales'!$B$9)/'Variables Generales'!$B$11</f>
        <v>1229210.9871244635</v>
      </c>
      <c r="AH24" s="6">
        <f>0.023*(AG24^(0.8))*('Variables Generales'!$B$15^(0.3))</f>
        <v>2375.882500750703</v>
      </c>
      <c r="AI24" s="5">
        <f>(1/(AH24*'Variables Generales'!$B$7/((AE24-2*AF24)*1/1000)))</f>
        <v>2.818553409952737E-4</v>
      </c>
      <c r="AJ24" s="5">
        <f>((((AE24-2*AF24)*1/1000)*LN(AE24/(AE24-2*AF24)))/(2*'Variables Generales'!$B$4))</f>
        <v>0.12907777026677703</v>
      </c>
      <c r="AK24" s="5">
        <f>((((AE24-2*AF24)*1/1000)*LN((AE24+2*'Variables Generales'!$B$16)/(AE24)))/(2*'Variables Generales'!$B$6))</f>
        <v>7.7525053054417403E-3</v>
      </c>
      <c r="AL24" s="5">
        <f>((AE24-2*AF24)/('Variables Generales'!$B$3*(AE24+2*'Variables Generales'!$B$16)))</f>
        <v>5.1580345285524562E-2</v>
      </c>
      <c r="AM24" s="5">
        <f t="shared" si="1"/>
        <v>0.18869247619873863</v>
      </c>
      <c r="AN24" s="6">
        <f>(PI()*'Variables Generales'!$B$12*((AE24-2*AF24)*1/1000)*('Variables Generales'!$B$14-'Variables Generales'!$B$13))/AM24</f>
        <v>2909.9600315600424</v>
      </c>
      <c r="AO24" s="7">
        <f>(PI()*(((AE24-2*AF24)/2)*1/1000)^2)*'Variables Generales'!$B$8*'Variables Generales'!$B$9</f>
        <v>174.73562300821916</v>
      </c>
      <c r="AP24" s="6">
        <f>IF('Variables Generales'!$B$14-(AN24/(AO24*'Variables Generales'!$B$10))&lt;'Variables Generales'!$B$13,'Variables Generales'!$B$13,'Variables Generales'!$B$14-(AN24/(AO24*'Variables Generales'!$B$10)))</f>
        <v>59.996021619228316</v>
      </c>
      <c r="AQ24" s="2">
        <f>'Variables Generales'!$B$14-AP24</f>
        <v>3.9783807716844422E-3</v>
      </c>
      <c r="AR24" s="2">
        <f>AQ24/'Variables Generales'!$B$14*100</f>
        <v>6.6306346194740708E-3</v>
      </c>
    </row>
    <row r="25" spans="1:44" x14ac:dyDescent="0.25">
      <c r="A25" s="4">
        <v>560</v>
      </c>
      <c r="B25" s="6">
        <v>33.200000000000003</v>
      </c>
      <c r="C25" s="6">
        <f>(((A25-2*B25)*1/1000)*'Variables Generales'!$B$8*'Variables Generales'!$B$9)/'Variables Generales'!$B$11</f>
        <v>1562148.6695278971</v>
      </c>
      <c r="D25" s="6">
        <f>0.023*(C25^(0.8))*('Variables Generales'!$B$15^(0.3))</f>
        <v>2878.0723198843766</v>
      </c>
      <c r="E25" s="5">
        <f>(1/(D25*'Variables Generales'!$B$7/((A25-2*B25)*1/1000)))</f>
        <v>2.9569600349473155E-4</v>
      </c>
      <c r="F25" s="5">
        <f>((((A25-2*B25)*1/1000)*LN(A25/(A25-2*B25)))/(2*'Variables Generales'!$B$4))</f>
        <v>8.1970925233848829E-2</v>
      </c>
      <c r="G25" s="5">
        <f>((((A25-2*B25)*1/1000)*LN((A25+2*'Variables Generales'!$B$16)/(A25)))/(2*'Variables Generales'!$B$6))</f>
        <v>8.7985832939764842E-3</v>
      </c>
      <c r="H25" s="5">
        <f>((A25-2*B25)/('Variables Generales'!$B$3*(A25+2*'Variables Generales'!$B$16)))</f>
        <v>5.8552787663107952E-2</v>
      </c>
      <c r="I25" s="5">
        <f t="shared" si="2"/>
        <v>0.14961799219442801</v>
      </c>
      <c r="J25" s="6">
        <f>(PI()*'Variables Generales'!$B$12*((A25-2*B25)*1/1000)*('Variables Generales'!$B$14-'Variables Generales'!$B$13))/I25</f>
        <v>4663.9481654623642</v>
      </c>
      <c r="K25" s="7">
        <f>(PI()*(((A25-2*B25)/2)*1/1000)^2)*'Variables Generales'!$B$8*'Variables Generales'!$B$9</f>
        <v>282.21059367327456</v>
      </c>
      <c r="L25" s="6">
        <f>IF('Variables Generales'!$B$14-(J25/(K25*'Variables Generales'!$B$10))&lt;'Variables Generales'!$B$13,'Variables Generales'!$B$13,'Variables Generales'!$B$14-(J25/(K25*'Variables Generales'!$B$10)))</f>
        <v>59.996051963321669</v>
      </c>
      <c r="M25" s="2">
        <f>'Variables Generales'!$B$14-L25</f>
        <v>3.9480366783308796E-3</v>
      </c>
      <c r="N25" s="2">
        <f>M25/'Variables Generales'!$B$14*100</f>
        <v>6.5800611305514662E-3</v>
      </c>
      <c r="P25" s="4">
        <v>560</v>
      </c>
      <c r="Q25" s="6">
        <v>50.8</v>
      </c>
      <c r="R25" s="6">
        <f>(((P25-2*Q25)*1/1000)*'Variables Generales'!$B$8*'Variables Generales'!$B$9)/'Variables Generales'!$B$11</f>
        <v>1450747.4678111589</v>
      </c>
      <c r="S25" s="6">
        <f>0.023*(R25^(0.8))*('Variables Generales'!$B$15^(0.3))</f>
        <v>2712.6719021370463</v>
      </c>
      <c r="T25" s="5">
        <f>(1/(S25*'Variables Generales'!$B$7/((P25-2*Q25)*1/1000)))</f>
        <v>2.9135290079259941E-4</v>
      </c>
      <c r="U25" s="5">
        <f>((((P25-2*Q25)*1/1000)*LN(P25/(P25-2*Q25)))/(2*'Variables Generales'!$B$4))</f>
        <v>0.12074896452876331</v>
      </c>
      <c r="V25" s="5">
        <f>((((P25-2*Q25)*1/1000)*LN((P25+2*'Variables Generales'!$B$16)/(P25)))/(2*'Variables Generales'!$B$6))</f>
        <v>8.1711316490251616E-3</v>
      </c>
      <c r="W25" s="5">
        <f>((P25-2*Q25)/('Variables Generales'!$B$3*(P25+2*'Variables Generales'!$B$16)))</f>
        <v>5.4377224199288254E-2</v>
      </c>
      <c r="X25" s="5">
        <f t="shared" si="0"/>
        <v>0.18358867327786932</v>
      </c>
      <c r="Y25" s="6">
        <f>(PI()*'Variables Generales'!$B$12*((P25-2*Q25)*1/1000)*('Variables Generales'!$B$14-'Variables Generales'!$B$13))/X25</f>
        <v>3529.889513399633</v>
      </c>
      <c r="Z25" s="7">
        <f>(PI()*(((P25-2*Q25)/2)*1/1000)^2)*'Variables Generales'!$B$8*'Variables Generales'!$B$9</f>
        <v>243.39532271789446</v>
      </c>
      <c r="AA25" s="6">
        <f>IF('Variables Generales'!$B$14-(Y25/(Z25*'Variables Generales'!$B$10))&lt;'Variables Generales'!$B$13,'Variables Generales'!$B$13,'Variables Generales'!$B$14-(Y25/(Z25*'Variables Generales'!$B$10)))</f>
        <v>59.996535427452329</v>
      </c>
      <c r="AB25" s="2">
        <f>'Variables Generales'!$B$14-AA25</f>
        <v>3.4645725476707412E-3</v>
      </c>
      <c r="AC25" s="2">
        <f>AB25/'Variables Generales'!$B$14*100</f>
        <v>5.7742875794512356E-3</v>
      </c>
      <c r="AE25" s="4">
        <v>560</v>
      </c>
      <c r="AF25" s="4" t="s">
        <v>26</v>
      </c>
      <c r="AG25" s="4" t="s">
        <v>26</v>
      </c>
      <c r="AH25" s="4" t="s">
        <v>26</v>
      </c>
      <c r="AI25" s="5" t="s">
        <v>26</v>
      </c>
      <c r="AJ25" s="5" t="s">
        <v>26</v>
      </c>
      <c r="AK25" s="5" t="s">
        <v>26</v>
      </c>
      <c r="AL25" s="5" t="s">
        <v>26</v>
      </c>
      <c r="AM25" s="5" t="s">
        <v>26</v>
      </c>
      <c r="AN25" s="6" t="s">
        <v>26</v>
      </c>
      <c r="AO25" s="7" t="s">
        <v>26</v>
      </c>
      <c r="AP25" s="6" t="s">
        <v>26</v>
      </c>
      <c r="AQ25" s="6" t="s">
        <v>26</v>
      </c>
      <c r="AR25" s="6" t="s">
        <v>26</v>
      </c>
    </row>
    <row r="26" spans="1:44" x14ac:dyDescent="0.25">
      <c r="A26" s="4">
        <v>630</v>
      </c>
      <c r="B26" s="6">
        <v>37.4</v>
      </c>
      <c r="C26" s="6">
        <f>(((A26-2*B26)*1/1000)*'Variables Generales'!$B$8*'Variables Generales'!$B$9)/'Variables Generales'!$B$11</f>
        <v>1757100.772532189</v>
      </c>
      <c r="D26" s="6">
        <f>0.023*(C26^(0.8))*('Variables Generales'!$B$15^(0.3))</f>
        <v>3161.9947737389111</v>
      </c>
      <c r="E26" s="5">
        <f>(1/(D26*'Variables Generales'!$B$7/((A26-2*B26)*1/1000)))</f>
        <v>3.0273338440039603E-4</v>
      </c>
      <c r="F26" s="5">
        <f>((((A26-2*B26)*1/1000)*LN(A26/(A26-2*B26)))/(2*'Variables Generales'!$B$4))</f>
        <v>9.233225123571645E-2</v>
      </c>
      <c r="G26" s="5">
        <f>((((A26-2*B26)*1/1000)*LN((A26+2*'Variables Generales'!$B$16)/(A26)))/(2*'Variables Generales'!$B$6))</f>
        <v>8.7987395373106143E-3</v>
      </c>
      <c r="H26" s="5">
        <f>((A26-2*B26)/('Variables Generales'!$B$3*(A26+2*'Variables Generales'!$B$16)))</f>
        <v>5.8565400843881864E-2</v>
      </c>
      <c r="I26" s="5">
        <f t="shared" si="2"/>
        <v>0.15999912500130933</v>
      </c>
      <c r="J26" s="6">
        <f>(PI()*'Variables Generales'!$B$12*((A26-2*B26)*1/1000)*('Variables Generales'!$B$14-'Variables Generales'!$B$13))/I26</f>
        <v>4905.6237561702346</v>
      </c>
      <c r="K26" s="7">
        <f>(PI()*(((A26-2*B26)/2)*1/1000)^2)*'Variables Generales'!$B$8*'Variables Generales'!$B$9</f>
        <v>357.04415282401447</v>
      </c>
      <c r="L26" s="6">
        <f>IF('Variables Generales'!$B$14-(J26/(K26*'Variables Generales'!$B$10))&lt;'Variables Generales'!$B$13,'Variables Generales'!$B$13,'Variables Generales'!$B$14-(J26/(K26*'Variables Generales'!$B$10)))</f>
        <v>59.996717739191652</v>
      </c>
      <c r="M26" s="2">
        <f>'Variables Generales'!$B$14-L26</f>
        <v>3.2822608083478144E-3</v>
      </c>
      <c r="N26" s="2">
        <f>M26/'Variables Generales'!$B$14*100</f>
        <v>5.4704346805796904E-3</v>
      </c>
      <c r="P26" s="4">
        <v>630</v>
      </c>
      <c r="Q26" s="6">
        <v>57.2</v>
      </c>
      <c r="R26" s="6">
        <f>(((P26-2*Q26)*1/1000)*'Variables Generales'!$B$8*'Variables Generales'!$B$9)/'Variables Generales'!$B$11</f>
        <v>1631774.4206008585</v>
      </c>
      <c r="S26" s="6">
        <f>0.023*(R26^(0.8))*('Variables Generales'!$B$15^(0.3))</f>
        <v>2980.2445933363761</v>
      </c>
      <c r="T26" s="5">
        <f>(1/(S26*'Variables Generales'!$B$7/((P26-2*Q26)*1/1000)))</f>
        <v>2.9828609343979549E-4</v>
      </c>
      <c r="U26" s="5">
        <f>((((P26-2*Q26)*1/1000)*LN(P26/(P26-2*Q26)))/(2*'Variables Generales'!$B$4))</f>
        <v>0.1359478098869388</v>
      </c>
      <c r="V26" s="5">
        <f>((((P26-2*Q26)*1/1000)*LN((P26+2*'Variables Generales'!$B$16)/(P26)))/(2*'Variables Generales'!$B$6))</f>
        <v>8.1711637345773629E-3</v>
      </c>
      <c r="W26" s="5">
        <f>((P26-2*Q26)/('Variables Generales'!$B$3*(P26+2*'Variables Generales'!$B$16)))</f>
        <v>5.4388185654008443E-2</v>
      </c>
      <c r="X26" s="5">
        <f t="shared" si="0"/>
        <v>0.19880544536896438</v>
      </c>
      <c r="Y26" s="6">
        <f>(PI()*'Variables Generales'!$B$12*((P26-2*Q26)*1/1000)*('Variables Generales'!$B$14-'Variables Generales'!$B$13))/X26</f>
        <v>3666.4605747247542</v>
      </c>
      <c r="Z26" s="7">
        <f>(PI()*(((P26-2*Q26)/2)*1/1000)^2)*'Variables Generales'!$B$8*'Variables Generales'!$B$9</f>
        <v>307.92774929838589</v>
      </c>
      <c r="AA26" s="6">
        <f>IF('Variables Generales'!$B$14-(Y26/(Z26*'Variables Generales'!$B$10))&lt;'Variables Generales'!$B$13,'Variables Generales'!$B$13,'Variables Generales'!$B$14-(Y26/(Z26*'Variables Generales'!$B$10)))</f>
        <v>59.997155545653428</v>
      </c>
      <c r="AB26" s="2">
        <f>'Variables Generales'!$B$14-AA26</f>
        <v>2.8444543465724337E-3</v>
      </c>
      <c r="AC26" s="2">
        <f>AB26/'Variables Generales'!$B$14*100</f>
        <v>4.7407572442873898E-3</v>
      </c>
      <c r="AE26" s="4">
        <v>630</v>
      </c>
      <c r="AF26" s="4" t="s">
        <v>26</v>
      </c>
      <c r="AG26" s="4" t="s">
        <v>26</v>
      </c>
      <c r="AH26" s="4" t="s">
        <v>26</v>
      </c>
      <c r="AI26" s="5" t="s">
        <v>26</v>
      </c>
      <c r="AJ26" s="5" t="s">
        <v>26</v>
      </c>
      <c r="AK26" s="5" t="s">
        <v>26</v>
      </c>
      <c r="AL26" s="5" t="s">
        <v>26</v>
      </c>
      <c r="AM26" s="5" t="s">
        <v>26</v>
      </c>
      <c r="AN26" s="6" t="s">
        <v>26</v>
      </c>
      <c r="AO26" s="7" t="s">
        <v>26</v>
      </c>
      <c r="AP26" s="6" t="s">
        <v>26</v>
      </c>
      <c r="AQ26" s="6" t="s">
        <v>26</v>
      </c>
      <c r="AR26" s="6" t="s">
        <v>26</v>
      </c>
    </row>
    <row r="27" spans="1:44" x14ac:dyDescent="0.25">
      <c r="A27" s="4">
        <v>710</v>
      </c>
      <c r="B27" s="6">
        <v>42.1</v>
      </c>
      <c r="C27" s="6">
        <f>(((A27-2*B27)*1/1000)*'Variables Generales'!$B$8*'Variables Generales'!$B$9)/'Variables Generales'!$B$11</f>
        <v>1980536.1373390555</v>
      </c>
      <c r="D27" s="6">
        <f>0.023*(C27^(0.8))*('Variables Generales'!$B$15^(0.3))</f>
        <v>3479.7659075753295</v>
      </c>
      <c r="E27" s="5">
        <f>(1/(D27*'Variables Generales'!$B$7/((A27-2*B27)*1/1000)))</f>
        <v>3.1006842008898035E-4</v>
      </c>
      <c r="F27" s="5">
        <f>((((A27-2*B27)*1/1000)*LN(A27/(A27-2*B27)))/(2*'Variables Generales'!$B$4))</f>
        <v>0.10394384744921389</v>
      </c>
      <c r="G27" s="5">
        <f>((((A27-2*B27)*1/1000)*LN((A27+2*'Variables Generales'!$B$16)/(A27)))/(2*'Variables Generales'!$B$6))</f>
        <v>8.8016935674272625E-3</v>
      </c>
      <c r="H27" s="5">
        <f>((A27-2*B27)/('Variables Generales'!$B$3*(A27+2*'Variables Generales'!$B$16)))</f>
        <v>5.8595505617977522E-2</v>
      </c>
      <c r="I27" s="5">
        <f t="shared" si="2"/>
        <v>0.17165111505470765</v>
      </c>
      <c r="J27" s="6">
        <f>(PI()*'Variables Generales'!$B$12*((A27-2*B27)*1/1000)*('Variables Generales'!$B$14-'Variables Generales'!$B$13))/I27</f>
        <v>5154.081911413472</v>
      </c>
      <c r="K27" s="7">
        <f>(PI()*(((A27-2*B27)/2)*1/1000)^2)*'Variables Generales'!$B$8*'Variables Generales'!$B$9</f>
        <v>453.62201972146249</v>
      </c>
      <c r="L27" s="6">
        <f>IF('Variables Generales'!$B$14-(J27/(K27*'Variables Generales'!$B$10))&lt;'Variables Generales'!$B$13,'Variables Generales'!$B$13,'Variables Generales'!$B$14-(J27/(K27*'Variables Generales'!$B$10)))</f>
        <v>59.997285699264431</v>
      </c>
      <c r="M27" s="2">
        <f>'Variables Generales'!$B$14-L27</f>
        <v>2.7143007355689974E-3</v>
      </c>
      <c r="N27" s="2">
        <f>M27/'Variables Generales'!$B$14*100</f>
        <v>4.5238345592816618E-3</v>
      </c>
      <c r="P27" s="4">
        <v>710</v>
      </c>
      <c r="Q27" s="4" t="s">
        <v>26</v>
      </c>
      <c r="R27" s="4" t="s">
        <v>26</v>
      </c>
      <c r="S27" s="4" t="s">
        <v>26</v>
      </c>
      <c r="T27" s="4" t="s">
        <v>26</v>
      </c>
      <c r="U27" s="4" t="s">
        <v>26</v>
      </c>
      <c r="V27" s="4" t="s">
        <v>26</v>
      </c>
      <c r="W27" s="4" t="s">
        <v>26</v>
      </c>
      <c r="X27" s="4" t="s">
        <v>26</v>
      </c>
      <c r="Y27" s="4" t="s">
        <v>26</v>
      </c>
      <c r="Z27" s="4" t="s">
        <v>26</v>
      </c>
      <c r="AA27" s="4" t="s">
        <v>26</v>
      </c>
      <c r="AB27" s="4" t="s">
        <v>26</v>
      </c>
      <c r="AC27" s="4" t="s">
        <v>26</v>
      </c>
      <c r="AE27" s="4">
        <v>710</v>
      </c>
      <c r="AF27" s="4" t="s">
        <v>26</v>
      </c>
      <c r="AG27" s="4" t="s">
        <v>26</v>
      </c>
      <c r="AH27" s="4" t="s">
        <v>26</v>
      </c>
      <c r="AI27" s="5" t="s">
        <v>26</v>
      </c>
      <c r="AJ27" s="5" t="s">
        <v>26</v>
      </c>
      <c r="AK27" s="5" t="s">
        <v>26</v>
      </c>
      <c r="AL27" s="5" t="s">
        <v>26</v>
      </c>
      <c r="AM27" s="5" t="s">
        <v>26</v>
      </c>
      <c r="AN27" s="6" t="s">
        <v>26</v>
      </c>
      <c r="AO27" s="6" t="s">
        <v>26</v>
      </c>
      <c r="AP27" s="6" t="s">
        <v>26</v>
      </c>
      <c r="AQ27" s="6" t="s">
        <v>26</v>
      </c>
      <c r="AR27" s="6" t="s">
        <v>26</v>
      </c>
    </row>
    <row r="28" spans="1:44" x14ac:dyDescent="0.25">
      <c r="A28" s="4">
        <v>800</v>
      </c>
      <c r="B28" s="6">
        <v>47.4</v>
      </c>
      <c r="C28" s="6">
        <f>(((A28-2*B28)*1/1000)*'Variables Generales'!$B$8*'Variables Generales'!$B$9)/'Variables Generales'!$B$11</f>
        <v>2231821.8025751077</v>
      </c>
      <c r="D28" s="6">
        <f>0.023*(C28^(0.8))*('Variables Generales'!$B$15^(0.3))</f>
        <v>3828.7007620248328</v>
      </c>
      <c r="E28" s="5">
        <f>(1/(D28*'Variables Generales'!$B$7/((A28-2*B28)*1/1000)))</f>
        <v>3.1756518582624904E-4</v>
      </c>
      <c r="F28" s="5">
        <f>((((A28-2*B28)*1/1000)*LN(A28/(A28-2*B28)))/(2*'Variables Generales'!$B$4))</f>
        <v>0.11703562031855046</v>
      </c>
      <c r="G28" s="5">
        <f>((((A28-2*B28)*1/1000)*LN((A28+2*'Variables Generales'!$B$16)/(A28)))/(2*'Variables Generales'!$B$6))</f>
        <v>8.8039995802182761E-3</v>
      </c>
      <c r="H28" s="5">
        <f>((A28-2*B28)/('Variables Generales'!$B$3*(A28+2*'Variables Generales'!$B$16)))</f>
        <v>5.8620116375727352E-2</v>
      </c>
      <c r="I28" s="5">
        <f t="shared" si="2"/>
        <v>0.18477730146032234</v>
      </c>
      <c r="J28" s="6">
        <f>(PI()*'Variables Generales'!$B$12*((A28-2*B28)*1/1000)*('Variables Generales'!$B$14-'Variables Generales'!$B$13))/I28</f>
        <v>5395.4300923929386</v>
      </c>
      <c r="K28" s="7">
        <f>(PI()*(((A28-2*B28)/2)*1/1000)^2)*'Variables Generales'!$B$8*'Variables Generales'!$B$9</f>
        <v>576.03333608724449</v>
      </c>
      <c r="L28" s="6">
        <f>IF('Variables Generales'!$B$14-(J28/(K28*'Variables Generales'!$B$10))&lt;'Variables Generales'!$B$13,'Variables Generales'!$B$13,'Variables Generales'!$B$14-(J28/(K28*'Variables Generales'!$B$10)))</f>
        <v>59.997762416616432</v>
      </c>
      <c r="M28" s="2">
        <f>'Variables Generales'!$B$14-L28</f>
        <v>2.2375833835681647E-3</v>
      </c>
      <c r="N28" s="2">
        <f>M28/'Variables Generales'!$B$14*100</f>
        <v>3.7293056392802746E-3</v>
      </c>
      <c r="P28" s="4">
        <v>800</v>
      </c>
      <c r="Q28" s="4" t="s">
        <v>26</v>
      </c>
      <c r="R28" s="4" t="s">
        <v>26</v>
      </c>
      <c r="S28" s="4" t="s">
        <v>26</v>
      </c>
      <c r="T28" s="4" t="s">
        <v>26</v>
      </c>
      <c r="U28" s="4" t="s">
        <v>26</v>
      </c>
      <c r="V28" s="4" t="s">
        <v>26</v>
      </c>
      <c r="W28" s="4" t="s">
        <v>26</v>
      </c>
      <c r="X28" s="4" t="s">
        <v>26</v>
      </c>
      <c r="Y28" s="4" t="s">
        <v>26</v>
      </c>
      <c r="Z28" s="4" t="s">
        <v>26</v>
      </c>
      <c r="AA28" s="4" t="s">
        <v>26</v>
      </c>
      <c r="AB28" s="4" t="s">
        <v>26</v>
      </c>
      <c r="AC28" s="4" t="s">
        <v>26</v>
      </c>
      <c r="AE28" s="4">
        <v>800</v>
      </c>
      <c r="AF28" s="4" t="s">
        <v>26</v>
      </c>
      <c r="AG28" s="4" t="s">
        <v>26</v>
      </c>
      <c r="AH28" s="4" t="s">
        <v>26</v>
      </c>
      <c r="AI28" s="5" t="s">
        <v>26</v>
      </c>
      <c r="AJ28" s="5" t="s">
        <v>26</v>
      </c>
      <c r="AK28" s="5" t="s">
        <v>26</v>
      </c>
      <c r="AL28" s="5" t="s">
        <v>26</v>
      </c>
      <c r="AM28" s="5" t="s">
        <v>26</v>
      </c>
      <c r="AN28" s="6" t="s">
        <v>26</v>
      </c>
      <c r="AO28" s="6" t="s">
        <v>26</v>
      </c>
      <c r="AP28" s="6" t="s">
        <v>26</v>
      </c>
      <c r="AQ28" s="6" t="s">
        <v>26</v>
      </c>
      <c r="AR28" s="6" t="s">
        <v>26</v>
      </c>
    </row>
    <row r="29" spans="1:44" x14ac:dyDescent="0.25">
      <c r="A29" s="4">
        <v>900</v>
      </c>
      <c r="B29" s="6">
        <v>53.3</v>
      </c>
      <c r="C29" s="6">
        <f>(((A29-2*B29)*1/1000)*'Variables Generales'!$B$8*'Variables Generales'!$B$9)/'Variables Generales'!$B$11</f>
        <v>2510957.7682403438</v>
      </c>
      <c r="D29" s="6">
        <f>0.023*(C29^(0.8))*('Variables Generales'!$B$15^(0.3))</f>
        <v>4207.2211276397184</v>
      </c>
      <c r="E29" s="5">
        <f>(1/(D29*'Variables Generales'!$B$7/((A29-2*B29)*1/1000)))</f>
        <v>3.2513884889387261E-4</v>
      </c>
      <c r="F29" s="5">
        <f>((((A29-2*B29)*1/1000)*LN(A29/(A29-2*B29)))/(2*'Variables Generales'!$B$4))</f>
        <v>0.13160757935612344</v>
      </c>
      <c r="G29" s="5">
        <f>((((A29-2*B29)*1/1000)*LN((A29+2*'Variables Generales'!$B$16)/(A29)))/(2*'Variables Generales'!$B$6))</f>
        <v>8.8057749808869174E-3</v>
      </c>
      <c r="H29" s="5">
        <f>((A29-2*B29)/('Variables Generales'!$B$3*(A29+2*'Variables Generales'!$B$16)))</f>
        <v>5.8640059127864005E-2</v>
      </c>
      <c r="I29" s="5">
        <f t="shared" si="2"/>
        <v>0.19937855231376822</v>
      </c>
      <c r="J29" s="6">
        <f>(PI()*'Variables Generales'!$B$12*((A29-2*B29)*1/1000)*('Variables Generales'!$B$14-'Variables Generales'!$B$13))/I29</f>
        <v>5625.6944997072687</v>
      </c>
      <c r="K29" s="7">
        <f>(PI()*(((A29-2*B29)/2)*1/1000)^2)*'Variables Generales'!$B$8*'Variables Generales'!$B$9</f>
        <v>729.13408802512629</v>
      </c>
      <c r="L29" s="6">
        <f>IF('Variables Generales'!$B$14-(J29/(K29*'Variables Generales'!$B$10))&lt;'Variables Generales'!$B$13,'Variables Generales'!$B$13,'Variables Generales'!$B$14-(J29/(K29*'Variables Generales'!$B$10)))</f>
        <v>59.998156812494571</v>
      </c>
      <c r="M29" s="2">
        <f>'Variables Generales'!$B$14-L29</f>
        <v>1.8431875054290003E-3</v>
      </c>
      <c r="N29" s="2">
        <f>M29/'Variables Generales'!$B$14*100</f>
        <v>3.0719791757150006E-3</v>
      </c>
      <c r="P29" s="4">
        <v>900</v>
      </c>
      <c r="Q29" s="4" t="s">
        <v>26</v>
      </c>
      <c r="R29" s="4" t="s">
        <v>26</v>
      </c>
      <c r="S29" s="4" t="s">
        <v>26</v>
      </c>
      <c r="T29" s="4" t="s">
        <v>26</v>
      </c>
      <c r="U29" s="4" t="s">
        <v>26</v>
      </c>
      <c r="V29" s="4" t="s">
        <v>26</v>
      </c>
      <c r="W29" s="4" t="s">
        <v>26</v>
      </c>
      <c r="X29" s="4" t="s">
        <v>26</v>
      </c>
      <c r="Y29" s="4" t="s">
        <v>26</v>
      </c>
      <c r="Z29" s="4" t="s">
        <v>26</v>
      </c>
      <c r="AA29" s="4" t="s">
        <v>26</v>
      </c>
      <c r="AB29" s="4" t="s">
        <v>26</v>
      </c>
      <c r="AC29" s="4" t="s">
        <v>26</v>
      </c>
      <c r="AE29" s="4">
        <v>900</v>
      </c>
      <c r="AF29" s="4" t="s">
        <v>26</v>
      </c>
      <c r="AG29" s="4" t="s">
        <v>26</v>
      </c>
      <c r="AH29" s="4" t="s">
        <v>26</v>
      </c>
      <c r="AI29" s="5" t="s">
        <v>26</v>
      </c>
      <c r="AJ29" s="5" t="s">
        <v>26</v>
      </c>
      <c r="AK29" s="5" t="s">
        <v>26</v>
      </c>
      <c r="AL29" s="5" t="s">
        <v>26</v>
      </c>
      <c r="AM29" s="5" t="s">
        <v>26</v>
      </c>
      <c r="AN29" s="6" t="s">
        <v>26</v>
      </c>
      <c r="AO29" s="6" t="s">
        <v>26</v>
      </c>
      <c r="AP29" s="6" t="s">
        <v>26</v>
      </c>
      <c r="AQ29" s="6" t="s">
        <v>26</v>
      </c>
      <c r="AR29" s="6" t="s">
        <v>26</v>
      </c>
    </row>
    <row r="30" spans="1:44" x14ac:dyDescent="0.25">
      <c r="A30" s="4">
        <v>1000</v>
      </c>
      <c r="B30" s="6">
        <v>59.3</v>
      </c>
      <c r="C30" s="6">
        <f>(((A30-2*B30)*1/1000)*'Variables Generales'!$B$8*'Variables Generales'!$B$9)/'Variables Generales'!$B$11</f>
        <v>2789460.7725321888</v>
      </c>
      <c r="D30" s="6">
        <f>0.023*(C30^(0.8))*('Variables Generales'!$B$15^(0.3))</f>
        <v>4576.5690447185198</v>
      </c>
      <c r="E30" s="5">
        <f>(1/(D30*'Variables Generales'!$B$7/((A30-2*B30)*1/1000)))</f>
        <v>3.3205118453692175E-4</v>
      </c>
      <c r="F30" s="5">
        <f>((((A30-2*B30)*1/1000)*LN(A30/(A30-2*B30)))/(2*'Variables Generales'!$B$4))</f>
        <v>0.1464095007928215</v>
      </c>
      <c r="G30" s="5">
        <f>((((A30-2*B30)*1/1000)*LN((A30+2*'Variables Generales'!$B$16)/(A30)))/(2*'Variables Generales'!$B$6))</f>
        <v>8.8051977344001664E-3</v>
      </c>
      <c r="H30" s="5">
        <f>((A30-2*B30)/('Variables Generales'!$B$3*(A30+2*'Variables Generales'!$B$16)))</f>
        <v>5.8642714570858283E-2</v>
      </c>
      <c r="I30" s="5">
        <f t="shared" si="2"/>
        <v>0.21418946428261687</v>
      </c>
      <c r="J30" s="6">
        <f>(PI()*'Variables Generales'!$B$12*((A30-2*B30)*1/1000)*('Variables Generales'!$B$14-'Variables Generales'!$B$13))/I30</f>
        <v>5817.5125390350313</v>
      </c>
      <c r="K30" s="7">
        <f>(PI()*(((A30-2*B30)/2)*1/1000)^2)*'Variables Generales'!$B$8*'Variables Generales'!$B$9</f>
        <v>899.8478900106054</v>
      </c>
      <c r="L30" s="6">
        <f>IF('Variables Generales'!$B$14-(J30/(K30*'Variables Generales'!$B$10))&lt;'Variables Generales'!$B$13,'Variables Generales'!$B$13,'Variables Generales'!$B$14-(J30/(K30*'Variables Generales'!$B$10)))</f>
        <v>59.99845556725343</v>
      </c>
      <c r="M30" s="2">
        <f>'Variables Generales'!$B$14-L30</f>
        <v>1.5444327465701235E-3</v>
      </c>
      <c r="N30" s="2">
        <f>M30/'Variables Generales'!$B$14*100</f>
        <v>2.5740545776168724E-3</v>
      </c>
      <c r="P30" s="4">
        <v>1000</v>
      </c>
      <c r="Q30" s="4" t="s">
        <v>26</v>
      </c>
      <c r="R30" s="4" t="s">
        <v>26</v>
      </c>
      <c r="S30" s="4" t="s">
        <v>26</v>
      </c>
      <c r="T30" s="4" t="s">
        <v>26</v>
      </c>
      <c r="U30" s="4" t="s">
        <v>26</v>
      </c>
      <c r="V30" s="4" t="s">
        <v>26</v>
      </c>
      <c r="W30" s="4" t="s">
        <v>26</v>
      </c>
      <c r="X30" s="4" t="s">
        <v>26</v>
      </c>
      <c r="Y30" s="4" t="s">
        <v>26</v>
      </c>
      <c r="Z30" s="4" t="s">
        <v>26</v>
      </c>
      <c r="AA30" s="4" t="s">
        <v>26</v>
      </c>
      <c r="AB30" s="4" t="s">
        <v>26</v>
      </c>
      <c r="AC30" s="4" t="s">
        <v>26</v>
      </c>
      <c r="AE30" s="4">
        <v>1000</v>
      </c>
      <c r="AF30" s="4" t="s">
        <v>26</v>
      </c>
      <c r="AG30" s="4" t="s">
        <v>26</v>
      </c>
      <c r="AH30" s="4" t="s">
        <v>26</v>
      </c>
      <c r="AI30" s="4" t="s">
        <v>26</v>
      </c>
      <c r="AJ30" s="4" t="s">
        <v>26</v>
      </c>
      <c r="AK30" s="4" t="s">
        <v>26</v>
      </c>
      <c r="AL30" s="4" t="s">
        <v>26</v>
      </c>
      <c r="AM30" s="4" t="s">
        <v>26</v>
      </c>
      <c r="AN30" s="6" t="s">
        <v>26</v>
      </c>
      <c r="AO30" s="6" t="s">
        <v>26</v>
      </c>
      <c r="AP30" s="6" t="s">
        <v>26</v>
      </c>
      <c r="AQ30" s="6" t="s">
        <v>26</v>
      </c>
      <c r="AR30" s="6" t="s">
        <v>26</v>
      </c>
    </row>
  </sheetData>
  <mergeCells count="3">
    <mergeCell ref="A1:N1"/>
    <mergeCell ref="P1:AC1"/>
    <mergeCell ref="AE1:A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B036-2C7C-4E30-A299-F803E7850078}">
  <dimension ref="A1:AU19"/>
  <sheetViews>
    <sheetView topLeftCell="B1" zoomScale="80" zoomScaleNormal="80" workbookViewId="0">
      <selection activeCell="P21" sqref="P21"/>
    </sheetView>
  </sheetViews>
  <sheetFormatPr baseColWidth="10" defaultRowHeight="15" x14ac:dyDescent="0.25"/>
  <cols>
    <col min="1" max="3" width="15.5703125" customWidth="1"/>
    <col min="4" max="12" width="15.5703125" hidden="1" customWidth="1"/>
    <col min="13" max="14" width="15.5703125" customWidth="1"/>
    <col min="15" max="15" width="15.5703125" hidden="1" customWidth="1"/>
    <col min="17" max="19" width="15.5703125" customWidth="1"/>
    <col min="20" max="28" width="15.5703125" hidden="1" customWidth="1"/>
    <col min="29" max="30" width="15.5703125" customWidth="1"/>
    <col min="31" max="31" width="15.5703125" hidden="1" customWidth="1"/>
    <col min="33" max="35" width="15.5703125" customWidth="1"/>
    <col min="36" max="44" width="15.5703125" hidden="1" customWidth="1"/>
    <col min="45" max="46" width="15.5703125" customWidth="1"/>
    <col min="47" max="47" width="15.5703125" hidden="1" customWidth="1"/>
  </cols>
  <sheetData>
    <row r="1" spans="1:47" ht="26.25" x14ac:dyDescent="0.4">
      <c r="A1" s="12" t="s">
        <v>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Q1" s="12" t="s">
        <v>50</v>
      </c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4"/>
      <c r="AG1" s="12" t="s">
        <v>51</v>
      </c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4"/>
    </row>
    <row r="2" spans="1:47" ht="50.1" customHeight="1" x14ac:dyDescent="0.25">
      <c r="A2" s="8" t="s">
        <v>34</v>
      </c>
      <c r="B2" s="8" t="s">
        <v>49</v>
      </c>
      <c r="C2" s="8" t="s">
        <v>48</v>
      </c>
      <c r="D2" s="8" t="s">
        <v>45</v>
      </c>
      <c r="E2" s="8" t="s">
        <v>46</v>
      </c>
      <c r="F2" s="8" t="s">
        <v>30</v>
      </c>
      <c r="G2" s="8" t="s">
        <v>31</v>
      </c>
      <c r="H2" s="8" t="s">
        <v>57</v>
      </c>
      <c r="I2" s="8" t="s">
        <v>32</v>
      </c>
      <c r="J2" s="8" t="s">
        <v>33</v>
      </c>
      <c r="K2" s="8" t="s">
        <v>28</v>
      </c>
      <c r="L2" s="8" t="s">
        <v>29</v>
      </c>
      <c r="M2" s="8" t="s">
        <v>35</v>
      </c>
      <c r="N2" s="8" t="s">
        <v>36</v>
      </c>
      <c r="O2" s="8" t="s">
        <v>37</v>
      </c>
      <c r="Q2" s="8" t="s">
        <v>34</v>
      </c>
      <c r="R2" s="8" t="s">
        <v>49</v>
      </c>
      <c r="S2" s="8" t="s">
        <v>48</v>
      </c>
      <c r="T2" s="8" t="s">
        <v>45</v>
      </c>
      <c r="U2" s="8" t="s">
        <v>46</v>
      </c>
      <c r="V2" s="8" t="s">
        <v>30</v>
      </c>
      <c r="W2" s="8" t="s">
        <v>31</v>
      </c>
      <c r="X2" s="8" t="s">
        <v>57</v>
      </c>
      <c r="Y2" s="8" t="s">
        <v>32</v>
      </c>
      <c r="Z2" s="8" t="s">
        <v>33</v>
      </c>
      <c r="AA2" s="8" t="s">
        <v>28</v>
      </c>
      <c r="AB2" s="8" t="s">
        <v>29</v>
      </c>
      <c r="AC2" s="8" t="s">
        <v>35</v>
      </c>
      <c r="AD2" s="8" t="s">
        <v>36</v>
      </c>
      <c r="AE2" s="8" t="s">
        <v>37</v>
      </c>
      <c r="AG2" s="8" t="s">
        <v>34</v>
      </c>
      <c r="AH2" s="8" t="s">
        <v>49</v>
      </c>
      <c r="AI2" s="8" t="s">
        <v>48</v>
      </c>
      <c r="AJ2" s="8" t="s">
        <v>45</v>
      </c>
      <c r="AK2" s="8" t="s">
        <v>46</v>
      </c>
      <c r="AL2" s="8" t="s">
        <v>30</v>
      </c>
      <c r="AM2" s="8" t="s">
        <v>31</v>
      </c>
      <c r="AN2" s="8" t="s">
        <v>57</v>
      </c>
      <c r="AO2" s="8" t="s">
        <v>32</v>
      </c>
      <c r="AP2" s="8" t="s">
        <v>33</v>
      </c>
      <c r="AQ2" s="8" t="s">
        <v>28</v>
      </c>
      <c r="AR2" s="8" t="s">
        <v>29</v>
      </c>
      <c r="AS2" s="8" t="s">
        <v>35</v>
      </c>
      <c r="AT2" s="8" t="s">
        <v>36</v>
      </c>
      <c r="AU2" s="8" t="s">
        <v>37</v>
      </c>
    </row>
    <row r="3" spans="1:47" x14ac:dyDescent="0.25">
      <c r="A3" s="4">
        <v>16</v>
      </c>
      <c r="B3" s="4">
        <v>16.3</v>
      </c>
      <c r="C3" s="6" t="s">
        <v>26</v>
      </c>
      <c r="D3" s="6" t="s">
        <v>26</v>
      </c>
      <c r="E3" s="6" t="s">
        <v>26</v>
      </c>
      <c r="F3" s="5" t="s">
        <v>26</v>
      </c>
      <c r="G3" s="5" t="s">
        <v>26</v>
      </c>
      <c r="H3" s="5" t="s">
        <v>26</v>
      </c>
      <c r="I3" s="5" t="s">
        <v>26</v>
      </c>
      <c r="J3" s="5" t="s">
        <v>26</v>
      </c>
      <c r="K3" s="6" t="s">
        <v>26</v>
      </c>
      <c r="L3" s="7" t="s">
        <v>26</v>
      </c>
      <c r="M3" s="6" t="s">
        <v>26</v>
      </c>
      <c r="N3" s="2" t="s">
        <v>26</v>
      </c>
      <c r="O3" s="2" t="s">
        <v>26</v>
      </c>
      <c r="Q3" s="4">
        <v>16</v>
      </c>
      <c r="R3" s="4">
        <v>16.2</v>
      </c>
      <c r="S3" s="6">
        <v>2.2000000000000002</v>
      </c>
      <c r="T3" s="6">
        <f>(((R3-2*S3)*1/1000)*'Variables Generales'!$B$8*'Variables Generales'!$B$9)/'Variables Generales'!$B$11</f>
        <v>37344.721030042921</v>
      </c>
      <c r="U3" s="6">
        <f>0.023*(T3^(0.8))*('Variables Generales'!$B$15^(0.3))</f>
        <v>145.18013224460674</v>
      </c>
      <c r="V3" s="5">
        <f>(1/(U3*'Variables Generales'!$B$7/((R3-2*S3)*1/1000)))</f>
        <v>1.4013506718625187E-4</v>
      </c>
      <c r="W3" s="5">
        <f>((((R3-2*S3)*1/1000)*LN(R3/(R3-2*S3)))/(2*'Variables Generales'!$B$5))</f>
        <v>9.3488954676182231E-3</v>
      </c>
      <c r="X3" s="5">
        <f>((((R3-2*S3)*1/1000)*LN((R3+2*'Variables Generales'!$B$16)/(R3)))/(2*'Variables Generales'!$B$6))</f>
        <v>6.8682107588202701E-3</v>
      </c>
      <c r="Y3" s="5">
        <f>((R3-2*S3)/('Variables Generales'!$B$3*(R3+2*'Variables Generales'!$B$16)))</f>
        <v>4.3223443223443223E-2</v>
      </c>
      <c r="Z3" s="5">
        <f>V3+W3+X3+Y3</f>
        <v>5.9580684517067967E-2</v>
      </c>
      <c r="AA3" s="6">
        <f>(PI()*'Variables Generales'!$B$12*((R3-2*S3)*1/1000)*('Variables Generales'!$B$14-'Variables Generales'!$B$13))/Z3</f>
        <v>279.98766925517583</v>
      </c>
      <c r="AB3" s="7">
        <f>(PI()*(((R3-2*S3)/2)*1/1000)^2)*'Variables Generales'!$B$8*'Variables Generales'!$B$9</f>
        <v>0.16128241763235024</v>
      </c>
      <c r="AC3" s="6">
        <f>IF('Variables Generales'!$B$14-(AA3/(AB3*'Variables Generales'!$B$10))&lt;'Variables Generales'!$B$13,'Variables Generales'!$B$13,'Variables Generales'!$B$14-(AA3/(AB3*'Variables Generales'!$B$10)))</f>
        <v>59.585282218742321</v>
      </c>
      <c r="AD3" s="2">
        <f>'Variables Generales'!$B$14-AC3</f>
        <v>0.41471778125767855</v>
      </c>
      <c r="AE3" s="2">
        <f>AD3/'Variables Generales'!$B$14*100</f>
        <v>0.69119630209613092</v>
      </c>
      <c r="AG3" s="4">
        <v>16</v>
      </c>
      <c r="AH3" s="4">
        <v>16.2</v>
      </c>
      <c r="AI3" s="6">
        <v>2.7</v>
      </c>
      <c r="AJ3" s="6">
        <f>(((AH3-2*AI3)*1/1000)*'Variables Generales'!$B$8*'Variables Generales'!$B$9)/'Variables Generales'!$B$11</f>
        <v>34179.914163090129</v>
      </c>
      <c r="AK3" s="6">
        <f>0.023*(AJ3^(0.8))*('Variables Generales'!$B$15^(0.3))</f>
        <v>135.25103157698973</v>
      </c>
      <c r="AL3" s="5">
        <f>(1/(AK3*'Variables Generales'!$B$7/((AH3-2*AI3)*1/1000)))</f>
        <v>1.3767502870817551E-4</v>
      </c>
      <c r="AM3" s="5">
        <f>((((AH3-2*AI3)*1/1000)*LN(AH3/(AH3-2*AI3)))/(2*'Variables Generales'!$B$5))</f>
        <v>1.0947557918920436E-2</v>
      </c>
      <c r="AN3" s="5">
        <f>((((AH3-2*AI3)*1/1000)*LN((AH3+2*'Variables Generales'!$B$16)/(AH3)))/(2*'Variables Generales'!$B$6))</f>
        <v>6.2861589995982124E-3</v>
      </c>
      <c r="AO3" s="5">
        <f>((AH3-2*AI3)/('Variables Generales'!$B$3*(AH3+2*'Variables Generales'!$B$16)))</f>
        <v>3.9560439560439559E-2</v>
      </c>
      <c r="AP3" s="5">
        <f>AL3+AM3+AN3+AO3</f>
        <v>5.6931831507666383E-2</v>
      </c>
      <c r="AQ3" s="6">
        <f>(PI()*'Variables Generales'!$B$12*((AH3-2*AI3)*1/1000)*('Variables Generales'!$B$14-'Variables Generales'!$B$13))/AP3</f>
        <v>268.18284063793726</v>
      </c>
      <c r="AR3" s="7">
        <f>(PI()*(((AH3-2*AI3)/2)*1/1000)^2)*'Variables Generales'!$B$8*'Variables Generales'!$B$9</f>
        <v>0.13510471985519484</v>
      </c>
      <c r="AS3" s="6">
        <f>IF('Variables Generales'!$B$14-(AQ3/(AR3*'Variables Generales'!$B$10))&lt;'Variables Generales'!$B$13,'Variables Generales'!$B$13,'Variables Generales'!$B$14-(AQ3/(AR3*'Variables Generales'!$B$10)))</f>
        <v>59.525800336664915</v>
      </c>
      <c r="AT3" s="2">
        <f>'Variables Generales'!$B$14-AS3</f>
        <v>0.47419966333508512</v>
      </c>
      <c r="AU3" s="2">
        <f>AT3/'Variables Generales'!$B$14*100</f>
        <v>0.79033277222514187</v>
      </c>
    </row>
    <row r="4" spans="1:47" x14ac:dyDescent="0.25">
      <c r="A4" s="4">
        <v>20</v>
      </c>
      <c r="B4" s="4">
        <v>20.3</v>
      </c>
      <c r="C4" s="6">
        <v>2</v>
      </c>
      <c r="D4" s="6">
        <f>(((B4-2*C4)*1/1000)*'Variables Generales'!$B$8*'Variables Generales'!$B$9)/'Variables Generales'!$B$11</f>
        <v>51586.351931330479</v>
      </c>
      <c r="E4" s="6">
        <f>0.023*(D4^(0.8))*('Variables Generales'!$B$15^(0.3))</f>
        <v>187.9973230870969</v>
      </c>
      <c r="F4" s="5">
        <f>(1/(E4*'Variables Generales'!$B$7/((B4-2*C4)*1/1000)))</f>
        <v>1.4948855555162391E-4</v>
      </c>
      <c r="G4" s="5">
        <f>((((B4-2*C4)*1/1000)*LN(B4/(B4-2*C4)))/(2*'Variables Generales'!$B$5))</f>
        <v>8.9428229630772668E-3</v>
      </c>
      <c r="H4" s="5">
        <f>((((B4-2*C4)*1/1000)*LN((B4+2*'Variables Generales'!$B$16)/(B4)))/(2*'Variables Generales'!$B$6))</f>
        <v>7.6582120820940193E-3</v>
      </c>
      <c r="I4" s="5">
        <f>((B4-2*C4)/('Variables Generales'!$B$3*(B4+2*'Variables Generales'!$B$16)))</f>
        <v>4.8729446935724965E-2</v>
      </c>
      <c r="J4" s="5">
        <f>F4+G4+H4+I4</f>
        <v>6.5479970536447871E-2</v>
      </c>
      <c r="K4" s="6">
        <f>(PI()*'Variables Generales'!$B$12*((B4-2*C4)*1/1000)*('Variables Generales'!$B$14-'Variables Generales'!$B$13))/J4</f>
        <v>351.91802814349882</v>
      </c>
      <c r="L4" s="7">
        <f>(PI()*(((B4-2*C4)/2)*1/1000)^2)*'Variables Generales'!$B$8*'Variables Generales'!$B$9</f>
        <v>0.30775011161116883</v>
      </c>
      <c r="M4" s="6">
        <f>IF('Variables Generales'!$B$14-(K4/(L4*'Variables Generales'!$B$10))&lt;'Variables Generales'!$B$13,'Variables Generales'!$B$13,'Variables Generales'!$B$14-(K4/(L4*'Variables Generales'!$B$10)))</f>
        <v>59.726823037051645</v>
      </c>
      <c r="N4" s="2">
        <f>'Variables Generales'!$B$14-M4</f>
        <v>0.27317696294835514</v>
      </c>
      <c r="O4" s="2">
        <f>N4/'Variables Generales'!$B$14*100</f>
        <v>0.45529493824725853</v>
      </c>
      <c r="Q4" s="4">
        <v>20</v>
      </c>
      <c r="R4" s="4">
        <v>20.2</v>
      </c>
      <c r="S4" s="6">
        <v>2.8</v>
      </c>
      <c r="T4" s="6">
        <f>(((R4-2*S4)*1/1000)*'Variables Generales'!$B$8*'Variables Generales'!$B$9)/'Variables Generales'!$B$11</f>
        <v>46206.180257510729</v>
      </c>
      <c r="U4" s="6">
        <f>0.023*(T4^(0.8))*('Variables Generales'!$B$15^(0.3))</f>
        <v>172.14081961731193</v>
      </c>
      <c r="V4" s="5">
        <f>(1/(U4*'Variables Generales'!$B$7/((R4-2*S4)*1/1000)))</f>
        <v>1.4623152050201985E-4</v>
      </c>
      <c r="W4" s="5">
        <f>((((R4-2*S4)*1/1000)*LN(R4/(R4-2*S4)))/(2*'Variables Generales'!$B$5))</f>
        <v>1.185012926278969E-2</v>
      </c>
      <c r="X4" s="5">
        <f>((((R4-2*S4)*1/1000)*LN((R4+2*'Variables Generales'!$B$16)/(R4)))/(2*'Variables Generales'!$B$6))</f>
        <v>6.8919069663884577E-3</v>
      </c>
      <c r="Y4" s="5">
        <f>((R4-2*S4)/('Variables Generales'!$B$3*(R4+2*'Variables Generales'!$B$16)))</f>
        <v>4.3843843843843842E-2</v>
      </c>
      <c r="Z4" s="5">
        <f t="shared" ref="Z4:Z18" si="0">V4+W4+X4+Y4</f>
        <v>6.2732111593524015E-2</v>
      </c>
      <c r="AA4" s="6">
        <f>(PI()*'Variables Generales'!$B$12*((R4-2*S4)*1/1000)*('Variables Generales'!$B$14-'Variables Generales'!$B$13))/Z4</f>
        <v>329.02230149408337</v>
      </c>
      <c r="AB4" s="7">
        <f>(PI()*(((R4-2*S4)/2)*1/1000)^2)*'Variables Generales'!$B$8*'Variables Generales'!$B$9</f>
        <v>0.24690433885745314</v>
      </c>
      <c r="AC4" s="6">
        <f>IF('Variables Generales'!$B$14-(AA4/(AB4*'Variables Generales'!$B$10))&lt;'Variables Generales'!$B$13,'Variables Generales'!$B$13,'Variables Generales'!$B$14-(AA4/(AB4*'Variables Generales'!$B$10)))</f>
        <v>59.681655471395061</v>
      </c>
      <c r="AD4" s="2">
        <f>'Variables Generales'!$B$14-AC4</f>
        <v>0.31834452860493911</v>
      </c>
      <c r="AE4" s="2">
        <f>AD4/'Variables Generales'!$B$14*100</f>
        <v>0.53057421434156526</v>
      </c>
      <c r="AG4" s="4">
        <v>20</v>
      </c>
      <c r="AH4" s="4">
        <v>20.2</v>
      </c>
      <c r="AI4" s="6">
        <v>3.4</v>
      </c>
      <c r="AJ4" s="6">
        <f>(((AH4-2*AI4)*1/1000)*'Variables Generales'!$B$8*'Variables Generales'!$B$9)/'Variables Generales'!$B$11</f>
        <v>42408.412017167379</v>
      </c>
      <c r="AK4" s="6">
        <f>0.023*(AJ4^(0.8))*('Variables Generales'!$B$15^(0.3))</f>
        <v>160.72573501602687</v>
      </c>
      <c r="AL4" s="5">
        <f>(1/(AK4*'Variables Generales'!$B$7/((AH4-2*AI4)*1/1000)))</f>
        <v>1.437445488960327E-4</v>
      </c>
      <c r="AM4" s="5">
        <f>((((AH4-2*AI4)*1/1000)*LN(AH4/(AH4-2*AI4)))/(2*'Variables Generales'!$B$5))</f>
        <v>1.374933456458483E-2</v>
      </c>
      <c r="AN4" s="5">
        <f>((((AH4-2*AI4)*1/1000)*LN((AH4+2*'Variables Generales'!$B$16)/(AH4)))/(2*'Variables Generales'!$B$6))</f>
        <v>6.3254488595620093E-3</v>
      </c>
      <c r="AO4" s="5">
        <f>((AH4-2*AI4)/('Variables Generales'!$B$3*(AH4+2*'Variables Generales'!$B$16)))</f>
        <v>4.0240240240240234E-2</v>
      </c>
      <c r="AP4" s="5">
        <f t="shared" ref="AP4:AP12" si="1">AL4+AM4+AN4+AO4</f>
        <v>6.0458768213283109E-2</v>
      </c>
      <c r="AQ4" s="6">
        <f>(PI()*'Variables Generales'!$B$12*((AH4-2*AI4)*1/1000)*('Variables Generales'!$B$14-'Variables Generales'!$B$13))/AP4</f>
        <v>313.33426500383774</v>
      </c>
      <c r="AR4" s="7">
        <f>(PI()*(((AH4-2*AI4)/2)*1/1000)^2)*'Variables Generales'!$B$8*'Variables Generales'!$B$9</f>
        <v>0.20798528375513364</v>
      </c>
      <c r="AS4" s="6">
        <f>IF('Variables Generales'!$B$14-(AQ4/(AR4*'Variables Generales'!$B$10))&lt;'Variables Generales'!$B$13,'Variables Generales'!$B$13,'Variables Generales'!$B$14-(AQ4/(AR4*'Variables Generales'!$B$10)))</f>
        <v>59.640104796045733</v>
      </c>
      <c r="AT4" s="2">
        <f>'Variables Generales'!$B$14-AS4</f>
        <v>0.35989520395426666</v>
      </c>
      <c r="AU4" s="2">
        <f>AT4/'Variables Generales'!$B$14*100</f>
        <v>0.59982533992377773</v>
      </c>
    </row>
    <row r="5" spans="1:47" x14ac:dyDescent="0.25">
      <c r="A5" s="4">
        <v>25</v>
      </c>
      <c r="B5" s="4">
        <v>25.3</v>
      </c>
      <c r="C5" s="6">
        <v>2.2999999999999998</v>
      </c>
      <c r="D5" s="6">
        <f>(((B5-2*C5)*1/1000)*'Variables Generales'!$B$8*'Variables Generales'!$B$9)/'Variables Generales'!$B$11</f>
        <v>65511.502145922757</v>
      </c>
      <c r="E5" s="6">
        <f>0.023*(D5^(0.8))*('Variables Generales'!$B$15^(0.3))</f>
        <v>227.60293504493538</v>
      </c>
      <c r="F5" s="5">
        <f>(1/(E5*'Variables Generales'!$B$7/((B5-2*C5)*1/1000)))</f>
        <v>1.5680665614161625E-4</v>
      </c>
      <c r="G5" s="5">
        <f>((((B5-2*C5)*1/1000)*LN(B5/(B5-2*C5)))/(2*'Variables Generales'!$B$5))</f>
        <v>1.0384708490166318E-2</v>
      </c>
      <c r="H5" s="5">
        <f>((((B5-2*C5)*1/1000)*LN((B5+2*'Variables Generales'!$B$16)/(B5)))/(2*'Variables Generales'!$B$6))</f>
        <v>7.8745187183449881E-3</v>
      </c>
      <c r="I5" s="5">
        <f>((B5-2*C5)/('Variables Generales'!$B$3*(B5+2*'Variables Generales'!$B$16)))</f>
        <v>5.0549450549450557E-2</v>
      </c>
      <c r="J5" s="5">
        <f t="shared" ref="J5:J19" si="2">F5+G5+H5+I5</f>
        <v>6.8965484414103481E-2</v>
      </c>
      <c r="K5" s="6">
        <f>(PI()*'Variables Generales'!$B$12*((B5-2*C5)*1/1000)*('Variables Generales'!$B$14-'Variables Generales'!$B$13))/J5</f>
        <v>424.32726771660913</v>
      </c>
      <c r="L5" s="7">
        <f>(PI()*(((B5-2*C5)/2)*1/1000)^2)*'Variables Generales'!$B$8*'Variables Generales'!$B$9</f>
        <v>0.49632220002359784</v>
      </c>
      <c r="M5" s="6">
        <f>IF('Variables Generales'!$B$14-(K5/(L5*'Variables Generales'!$B$10))&lt;'Variables Generales'!$B$13,'Variables Generales'!$B$13,'Variables Generales'!$B$14-(K5/(L5*'Variables Generales'!$B$10)))</f>
        <v>59.79576131025663</v>
      </c>
      <c r="N5" s="2">
        <f>'Variables Generales'!$B$14-M5</f>
        <v>0.20423868974337012</v>
      </c>
      <c r="O5" s="2">
        <f>N5/'Variables Generales'!$B$14*100</f>
        <v>0.34039781623895016</v>
      </c>
      <c r="Q5" s="4">
        <v>25</v>
      </c>
      <c r="R5" s="4">
        <v>25.2</v>
      </c>
      <c r="S5" s="6">
        <v>3.5</v>
      </c>
      <c r="T5" s="6">
        <f>(((R5-2*S5)*1/1000)*'Variables Generales'!$B$8*'Variables Generales'!$B$9)/'Variables Generales'!$B$11</f>
        <v>57599.484978540779</v>
      </c>
      <c r="U5" s="6">
        <f>0.023*(T5^(0.8))*('Variables Generales'!$B$15^(0.3))</f>
        <v>205.33297153237032</v>
      </c>
      <c r="V5" s="5">
        <f>(1/(U5*'Variables Generales'!$B$7/((R5-2*S5)*1/1000)))</f>
        <v>1.5282158588875587E-4</v>
      </c>
      <c r="W5" s="5">
        <f>((((R5-2*S5)*1/1000)*LN(R5/(R5-2*S5)))/(2*'Variables Generales'!$B$5))</f>
        <v>1.4806719219775572E-2</v>
      </c>
      <c r="X5" s="5">
        <f>((((R5-2*S5)*1/1000)*LN((R5+2*'Variables Generales'!$B$16)/(R5)))/(2*'Variables Generales'!$B$6))</f>
        <v>6.9499410693962304E-3</v>
      </c>
      <c r="Y5" s="5">
        <f>((R5-2*S5)/('Variables Generales'!$B$3*(R5+2*'Variables Generales'!$B$16)))</f>
        <v>4.4607843137254903E-2</v>
      </c>
      <c r="Z5" s="5">
        <f t="shared" si="0"/>
        <v>6.6517325012315456E-2</v>
      </c>
      <c r="AA5" s="6">
        <f>(PI()*'Variables Generales'!$B$12*((R5-2*S5)*1/1000)*('Variables Generales'!$B$14-'Variables Generales'!$B$13))/Z5</f>
        <v>386.81116277806797</v>
      </c>
      <c r="AB5" s="7">
        <f>(PI()*(((R5-2*S5)/2)*1/1000)^2)*'Variables Generales'!$B$8*'Variables Generales'!$B$9</f>
        <v>0.38367701821703315</v>
      </c>
      <c r="AC5" s="6">
        <f>IF('Variables Generales'!$B$14-(AA5/(AB5*'Variables Generales'!$B$10))&lt;'Variables Generales'!$B$13,'Variables Generales'!$B$13,'Variables Generales'!$B$14-(AA5/(AB5*'Variables Generales'!$B$10)))</f>
        <v>59.759157022102386</v>
      </c>
      <c r="AD5" s="2">
        <f>'Variables Generales'!$B$14-AC5</f>
        <v>0.24084297789761422</v>
      </c>
      <c r="AE5" s="2">
        <f>AD5/'Variables Generales'!$B$14*100</f>
        <v>0.40140496316269042</v>
      </c>
      <c r="AG5" s="4">
        <v>25</v>
      </c>
      <c r="AH5" s="4">
        <v>25.2</v>
      </c>
      <c r="AI5" s="6">
        <v>4.2</v>
      </c>
      <c r="AJ5" s="6">
        <f>(((AH5-2*AI5)*1/1000)*'Variables Generales'!$B$8*'Variables Generales'!$B$9)/'Variables Generales'!$B$11</f>
        <v>53168.75536480685</v>
      </c>
      <c r="AK5" s="6">
        <f>0.023*(AJ5^(0.8))*('Variables Generales'!$B$15^(0.3))</f>
        <v>192.59677346535105</v>
      </c>
      <c r="AL5" s="5">
        <f>(1/(AK5*'Variables Generales'!$B$7/((AH5-2*AI5)*1/1000)))</f>
        <v>1.5039461316100562E-4</v>
      </c>
      <c r="AM5" s="5">
        <f>((((AH5-2*AI5)*1/1000)*LN(AH5/(AH5-2*AI5)))/(2*'Variables Generales'!$B$5))</f>
        <v>1.7029534540542905E-2</v>
      </c>
      <c r="AN5" s="5">
        <f>((((AH5-2*AI5)*1/1000)*LN((AH5+2*'Variables Generales'!$B$16)/(AH5)))/(2*'Variables Generales'!$B$6))</f>
        <v>6.4153302179042098E-3</v>
      </c>
      <c r="AO5" s="5">
        <f>((AH5-2*AI5)/('Variables Generales'!$B$3*(AH5+2*'Variables Generales'!$B$16)))</f>
        <v>4.1176470588235287E-2</v>
      </c>
      <c r="AP5" s="5">
        <f t="shared" si="1"/>
        <v>6.4771729959843399E-2</v>
      </c>
      <c r="AQ5" s="6">
        <f>(PI()*'Variables Generales'!$B$12*((AH5-2*AI5)*1/1000)*('Variables Generales'!$B$14-'Variables Generales'!$B$13))/AP5</f>
        <v>366.6791125675262</v>
      </c>
      <c r="AR5" s="7">
        <f>(PI()*(((AH5-2*AI5)/2)*1/1000)^2)*'Variables Generales'!$B$8*'Variables Generales'!$B$9</f>
        <v>0.32692006285948372</v>
      </c>
      <c r="AS5" s="6">
        <f>IF('Variables Generales'!$B$14-(AQ5/(AR5*'Variables Generales'!$B$10))&lt;'Variables Generales'!$B$13,'Variables Generales'!$B$13,'Variables Generales'!$B$14-(AQ5/(AR5*'Variables Generales'!$B$10)))</f>
        <v>59.732055174868393</v>
      </c>
      <c r="AT5" s="2">
        <f>'Variables Generales'!$B$14-AS5</f>
        <v>0.26794482513160744</v>
      </c>
      <c r="AU5" s="2">
        <f>AT5/'Variables Generales'!$B$14*100</f>
        <v>0.44657470855267906</v>
      </c>
    </row>
    <row r="6" spans="1:47" x14ac:dyDescent="0.25">
      <c r="A6" s="4">
        <v>32</v>
      </c>
      <c r="B6" s="4">
        <v>32.299999999999997</v>
      </c>
      <c r="C6" s="6">
        <v>2.9</v>
      </c>
      <c r="D6" s="6">
        <f>(((B6-2*C6)*1/1000)*'Variables Generales'!$B$8*'Variables Generales'!$B$9)/'Variables Generales'!$B$11</f>
        <v>83867.381974248914</v>
      </c>
      <c r="E6" s="6">
        <f>0.023*(D6^(0.8))*('Variables Generales'!$B$15^(0.3))</f>
        <v>277.33091272881671</v>
      </c>
      <c r="F6" s="5">
        <f>(1/(E6*'Variables Generales'!$B$7/((B6-2*C6)*1/1000)))</f>
        <v>1.6474779072713988E-4</v>
      </c>
      <c r="G6" s="5">
        <f>((((B6-2*C6)*1/1000)*LN(B6/(B6-2*C6)))/(2*'Variables Generales'!$B$5))</f>
        <v>1.3112365441913769E-2</v>
      </c>
      <c r="H6" s="5">
        <f>((((B6-2*C6)*1/1000)*LN((B6+2*'Variables Generales'!$B$16)/(B6)))/(2*'Variables Generales'!$B$6))</f>
        <v>7.9603514224850513E-3</v>
      </c>
      <c r="I6" s="5">
        <f>((B6-2*C6)/('Variables Generales'!$B$3*(B6+2*'Variables Generales'!$B$16)))</f>
        <v>5.1506316812439251E-2</v>
      </c>
      <c r="J6" s="5">
        <f t="shared" si="2"/>
        <v>7.2743781467565216E-2</v>
      </c>
      <c r="K6" s="6">
        <f>(PI()*'Variables Generales'!$B$12*((B6-2*C6)*1/1000)*('Variables Generales'!$B$14-'Variables Generales'!$B$13))/J6</f>
        <v>515.00611651268616</v>
      </c>
      <c r="L6" s="7">
        <f>(PI()*(((B6-2*C6)/2)*1/1000)^2)*'Variables Generales'!$B$8*'Variables Generales'!$B$9</f>
        <v>0.81341983469059131</v>
      </c>
      <c r="M6" s="6">
        <f>IF('Variables Generales'!$B$14-(K6/(L6*'Variables Generales'!$B$10))&lt;'Variables Generales'!$B$13,'Variables Generales'!$B$13,'Variables Generales'!$B$14-(K6/(L6*'Variables Generales'!$B$10)))</f>
        <v>59.84874894770887</v>
      </c>
      <c r="N6" s="2">
        <f>'Variables Generales'!$B$14-M6</f>
        <v>0.15125105229112989</v>
      </c>
      <c r="O6" s="2">
        <f>N6/'Variables Generales'!$B$14*100</f>
        <v>0.25208508715188316</v>
      </c>
      <c r="Q6" s="4">
        <v>32</v>
      </c>
      <c r="R6" s="4">
        <v>32.200000000000003</v>
      </c>
      <c r="S6" s="6">
        <v>4.4000000000000004</v>
      </c>
      <c r="T6" s="6">
        <f>(((R6-2*S6)*1/1000)*'Variables Generales'!$B$8*'Variables Generales'!$B$9)/'Variables Generales'!$B$11</f>
        <v>74056.480686695286</v>
      </c>
      <c r="U6" s="6">
        <f>0.023*(T6^(0.8))*('Variables Generales'!$B$15^(0.3))</f>
        <v>251.05811732841562</v>
      </c>
      <c r="V6" s="5">
        <f>(1/(U6*'Variables Generales'!$B$7/((R6-2*S6)*1/1000)))</f>
        <v>1.6069915609791174E-4</v>
      </c>
      <c r="W6" s="5">
        <f>((((R6-2*S6)*1/1000)*LN(R6/(R6-2*S6)))/(2*'Variables Generales'!$B$5))</f>
        <v>1.8674980165922353E-2</v>
      </c>
      <c r="X6" s="5">
        <f>((((R6-2*S6)*1/1000)*LN((R6+2*'Variables Generales'!$B$16)/(R6)))/(2*'Variables Generales'!$B$6))</f>
        <v>7.0503254076290196E-3</v>
      </c>
      <c r="Y6" s="5">
        <f>((R6-2*S6)/('Variables Generales'!$B$3*(R6+2*'Variables Generales'!$B$16)))</f>
        <v>4.5614035087719301E-2</v>
      </c>
      <c r="Z6" s="5">
        <f t="shared" si="0"/>
        <v>7.1500039817368591E-2</v>
      </c>
      <c r="AA6" s="6">
        <f>(PI()*'Variables Generales'!$B$12*((R6-2*S6)*1/1000)*('Variables Generales'!$B$14-'Variables Generales'!$B$13))/Z6</f>
        <v>462.67066041919298</v>
      </c>
      <c r="AB6" s="7">
        <f>(PI()*(((R6-2*S6)/2)*1/1000)^2)*'Variables Generales'!$B$8*'Variables Generales'!$B$9</f>
        <v>0.63424160154244258</v>
      </c>
      <c r="AC6" s="6">
        <f>IF('Variables Generales'!$B$14-(AA6/(AB6*'Variables Generales'!$B$10))&lt;'Variables Generales'!$B$13,'Variables Generales'!$B$13,'Variables Generales'!$B$14-(AA6/(AB6*'Variables Generales'!$B$10)))</f>
        <v>59.825731853901857</v>
      </c>
      <c r="AD6" s="2">
        <f>'Variables Generales'!$B$14-AC6</f>
        <v>0.17426814609814301</v>
      </c>
      <c r="AE6" s="2">
        <f>AD6/'Variables Generales'!$B$14*100</f>
        <v>0.29044691016357166</v>
      </c>
      <c r="AG6" s="4">
        <v>32</v>
      </c>
      <c r="AH6" s="4">
        <v>32.200000000000003</v>
      </c>
      <c r="AI6" s="6">
        <v>5.4</v>
      </c>
      <c r="AJ6" s="6">
        <f>(((AH6-2*AI6)*1/1000)*'Variables Generales'!$B$8*'Variables Generales'!$B$9)/'Variables Generales'!$B$11</f>
        <v>67726.866952789715</v>
      </c>
      <c r="AK6" s="6">
        <f>0.023*(AJ6^(0.8))*('Variables Generales'!$B$15^(0.3))</f>
        <v>233.73976361820672</v>
      </c>
      <c r="AL6" s="5">
        <f>(1/(AK6*'Variables Generales'!$B$7/((AH6-2*AI6)*1/1000)))</f>
        <v>1.5785312328973347E-4</v>
      </c>
      <c r="AM6" s="5">
        <f>((((AH6-2*AI6)*1/1000)*LN(AH6/(AH6-2*AI6)))/(2*'Variables Generales'!$B$5))</f>
        <v>2.185879088295679E-2</v>
      </c>
      <c r="AN6" s="5">
        <f>((((AH6-2*AI6)*1/1000)*LN((AH6+2*'Variables Generales'!$B$16)/(AH6)))/(2*'Variables Generales'!$B$6))</f>
        <v>6.4477334924470525E-3</v>
      </c>
      <c r="AO6" s="5">
        <f>((AH6-2*AI6)/('Variables Generales'!$B$3*(AH6+2*'Variables Generales'!$B$16)))</f>
        <v>4.1715399610136455E-2</v>
      </c>
      <c r="AP6" s="5">
        <f t="shared" si="1"/>
        <v>7.0179777108830027E-2</v>
      </c>
      <c r="AQ6" s="6">
        <f>(PI()*'Variables Generales'!$B$12*((AH6-2*AI6)*1/1000)*('Variables Generales'!$B$14-'Variables Generales'!$B$13))/AP6</f>
        <v>431.0862544797568</v>
      </c>
      <c r="AR6" s="7">
        <f>(PI()*(((AH6-2*AI6)/2)*1/1000)^2)*'Variables Generales'!$B$8*'Variables Generales'!$B$9</f>
        <v>0.53045745460292393</v>
      </c>
      <c r="AS6" s="6">
        <f>IF('Variables Generales'!$B$14-(AQ6/(AR6*'Variables Generales'!$B$10))&lt;'Variables Generales'!$B$13,'Variables Generales'!$B$13,'Variables Generales'!$B$14-(AQ6/(AR6*'Variables Generales'!$B$10)))</f>
        <v>59.80586028208608</v>
      </c>
      <c r="AT6" s="2">
        <f>'Variables Generales'!$B$14-AS6</f>
        <v>0.19413971791392015</v>
      </c>
      <c r="AU6" s="2">
        <f>AT6/'Variables Generales'!$B$14*100</f>
        <v>0.32356619652320023</v>
      </c>
    </row>
    <row r="7" spans="1:47" x14ac:dyDescent="0.25">
      <c r="A7" s="4">
        <v>40</v>
      </c>
      <c r="B7" s="4">
        <v>40.1</v>
      </c>
      <c r="C7" s="6">
        <v>3.7</v>
      </c>
      <c r="D7" s="6">
        <f>(((B7-2*C7)*1/1000)*'Variables Generales'!$B$8*'Variables Generales'!$B$9)/'Variables Generales'!$B$11</f>
        <v>103489.18454935623</v>
      </c>
      <c r="E7" s="6">
        <f>0.023*(D7^(0.8))*('Variables Generales'!$B$15^(0.3))</f>
        <v>328.12534996409045</v>
      </c>
      <c r="F7" s="5">
        <f>(1/(E7*'Variables Generales'!$B$7/((B7-2*C7)*1/1000)))</f>
        <v>1.7182247684001755E-4</v>
      </c>
      <c r="G7" s="5">
        <f>((((B7-2*C7)*1/1000)*LN(B7/(B7-2*C7)))/(2*'Variables Generales'!$B$5))</f>
        <v>1.6677102711461552E-2</v>
      </c>
      <c r="H7" s="5">
        <f>((((B7-2*C7)*1/1000)*LN((B7+2*'Variables Generales'!$B$16)/(B7)))/(2*'Variables Generales'!$B$6))</f>
        <v>7.9577749424452997E-3</v>
      </c>
      <c r="I7" s="5">
        <f>((B7-2*C7)/('Variables Generales'!$B$3*(B7+2*'Variables Generales'!$B$16)))</f>
        <v>5.1781472684085512E-2</v>
      </c>
      <c r="J7" s="5">
        <f t="shared" si="2"/>
        <v>7.6588172814832378E-2</v>
      </c>
      <c r="K7" s="6">
        <f>(PI()*'Variables Generales'!$B$12*((B7-2*C7)*1/1000)*('Variables Generales'!$B$14-'Variables Generales'!$B$13))/J7</f>
        <v>603.59888738096379</v>
      </c>
      <c r="L7" s="7">
        <f>(PI()*(((B7-2*C7)/2)*1/1000)^2)*'Variables Generales'!$B$8*'Variables Generales'!$B$9</f>
        <v>1.2385641794749771</v>
      </c>
      <c r="M7" s="6">
        <f>IF('Variables Generales'!$B$14-(K7/(L7*'Variables Generales'!$B$10))&lt;'Variables Generales'!$B$13,'Variables Generales'!$B$13,'Variables Generales'!$B$14-(K7/(L7*'Variables Generales'!$B$10)))</f>
        <v>59.883579170063577</v>
      </c>
      <c r="N7" s="2">
        <f>'Variables Generales'!$B$14-M7</f>
        <v>0.11642082993642333</v>
      </c>
      <c r="O7" s="2">
        <f>N7/'Variables Generales'!$B$14*100</f>
        <v>0.19403471656070553</v>
      </c>
      <c r="Q7" s="4">
        <v>40</v>
      </c>
      <c r="R7" s="4">
        <v>40.1</v>
      </c>
      <c r="S7" s="6">
        <v>5.5</v>
      </c>
      <c r="T7" s="6">
        <f>(((R7-2*S7)*1/1000)*'Variables Generales'!$B$8*'Variables Generales'!$B$9)/'Variables Generales'!$B$11</f>
        <v>92095.8798283262</v>
      </c>
      <c r="U7" s="6">
        <f>0.023*(T7^(0.8))*('Variables Generales'!$B$15^(0.3))</f>
        <v>298.89315754953918</v>
      </c>
      <c r="V7" s="5">
        <f>(1/(U7*'Variables Generales'!$B$7/((R7-2*S7)*1/1000)))</f>
        <v>1.6786069712816282E-4</v>
      </c>
      <c r="W7" s="5">
        <f>((((R7-2*S7)*1/1000)*LN(R7/(R7-2*S7)))/(2*'Variables Generales'!$B$5))</f>
        <v>2.3326426149826829E-2</v>
      </c>
      <c r="X7" s="5">
        <f>((((R7-2*S7)*1/1000)*LN((R7+2*'Variables Generales'!$B$16)/(R7)))/(2*'Variables Generales'!$B$6))</f>
        <v>7.0816896276806804E-3</v>
      </c>
      <c r="Y7" s="5">
        <f>((R7-2*S7)/('Variables Generales'!$B$3*(R7+2*'Variables Generales'!$B$16)))</f>
        <v>4.6080760095011879E-2</v>
      </c>
      <c r="Z7" s="5">
        <f t="shared" si="0"/>
        <v>7.6656736569647554E-2</v>
      </c>
      <c r="AA7" s="6">
        <f>(PI()*'Variables Generales'!$B$12*((R7-2*S7)*1/1000)*('Variables Generales'!$B$14-'Variables Generales'!$B$13))/Z7</f>
        <v>536.66719507920584</v>
      </c>
      <c r="AB7" s="7">
        <f>(PI()*(((R7-2*S7)/2)*1/1000)^2)*'Variables Generales'!$B$8*'Variables Generales'!$B$9</f>
        <v>0.98086443604747564</v>
      </c>
      <c r="AC7" s="6">
        <f>IF('Variables Generales'!$B$14-(AA7/(AB7*'Variables Generales'!$B$10))&lt;'Variables Generales'!$B$13,'Variables Generales'!$B$13,'Variables Generales'!$B$14-(AA7/(AB7*'Variables Generales'!$B$10)))</f>
        <v>59.86929360498069</v>
      </c>
      <c r="AD7" s="2">
        <f>'Variables Generales'!$B$14-AC7</f>
        <v>0.1307063950193097</v>
      </c>
      <c r="AE7" s="2">
        <f>AD7/'Variables Generales'!$B$14*100</f>
        <v>0.21784399169884949</v>
      </c>
      <c r="AG7" s="4">
        <v>40</v>
      </c>
      <c r="AH7" s="4">
        <v>40.1</v>
      </c>
      <c r="AI7" s="6">
        <v>6.7</v>
      </c>
      <c r="AJ7" s="6">
        <f>(((AH7-2*AI7)*1/1000)*'Variables Generales'!$B$8*'Variables Generales'!$B$9)/'Variables Generales'!$B$11</f>
        <v>84500.343347639486</v>
      </c>
      <c r="AK7" s="6">
        <f>0.023*(AJ7^(0.8))*('Variables Generales'!$B$15^(0.3))</f>
        <v>279.00410358549658</v>
      </c>
      <c r="AL7" s="5">
        <f>(1/(AK7*'Variables Generales'!$B$7/((AH7-2*AI7)*1/1000)))</f>
        <v>1.6499571929956981E-4</v>
      </c>
      <c r="AM7" s="5">
        <f>((((AH7-2*AI7)*1/1000)*LN(AH7/(AH7-2*AI7)))/(2*'Variables Generales'!$B$5))</f>
        <v>2.7148077324496832E-2</v>
      </c>
      <c r="AN7" s="5">
        <f>((((AH7-2*AI7)*1/1000)*LN((AH7+2*'Variables Generales'!$B$16)/(AH7)))/(2*'Variables Generales'!$B$6))</f>
        <v>6.4976327511709342E-3</v>
      </c>
      <c r="AO7" s="5">
        <f>((AH7-2*AI7)/('Variables Generales'!$B$3*(AH7+2*'Variables Generales'!$B$16)))</f>
        <v>4.2280285035629459E-2</v>
      </c>
      <c r="AP7" s="5">
        <f t="shared" si="1"/>
        <v>7.6090990830596797E-2</v>
      </c>
      <c r="AQ7" s="6">
        <f>(PI()*'Variables Generales'!$B$12*((AH7-2*AI7)*1/1000)*('Variables Generales'!$B$14-'Variables Generales'!$B$13))/AP7</f>
        <v>496.06708127794934</v>
      </c>
      <c r="AR7" s="7">
        <f>(PI()*(((AH7-2*AI7)/2)*1/1000)^2)*'Variables Generales'!$B$8*'Variables Generales'!$B$9</f>
        <v>0.8257442021396596</v>
      </c>
      <c r="AS7" s="6">
        <f>IF('Variables Generales'!$B$14-(AQ7/(AR7*'Variables Generales'!$B$10))&lt;'Variables Generales'!$B$13,'Variables Generales'!$B$13,'Variables Generales'!$B$14-(AQ7/(AR7*'Variables Generales'!$B$10)))</f>
        <v>59.856485543235223</v>
      </c>
      <c r="AT7" s="2">
        <f>'Variables Generales'!$B$14-AS7</f>
        <v>0.14351445676477681</v>
      </c>
      <c r="AU7" s="2">
        <f>AT7/'Variables Generales'!$B$14*100</f>
        <v>0.23919076127462804</v>
      </c>
    </row>
    <row r="8" spans="1:47" x14ac:dyDescent="0.25">
      <c r="A8" s="4">
        <v>50</v>
      </c>
      <c r="B8" s="4">
        <v>50.1</v>
      </c>
      <c r="C8" s="6">
        <v>4.5999999999999996</v>
      </c>
      <c r="D8" s="6">
        <f>(((B8-2*C8)*1/1000)*'Variables Generales'!$B$8*'Variables Generales'!$B$9)/'Variables Generales'!$B$11</f>
        <v>129440.60085836913</v>
      </c>
      <c r="E8" s="6">
        <f>0.023*(D8^(0.8))*('Variables Generales'!$B$15^(0.3))</f>
        <v>392.44629036278013</v>
      </c>
      <c r="F8" s="5">
        <f>(1/(E8*'Variables Generales'!$B$7/((B8-2*C8)*1/1000)))</f>
        <v>1.7968634972730593E-4</v>
      </c>
      <c r="G8" s="5">
        <f>((((B8-2*C8)*1/1000)*LN(B8/(B8-2*C8)))/(2*'Variables Generales'!$B$5))</f>
        <v>2.0745599130550942E-2</v>
      </c>
      <c r="H8" s="5">
        <f>((((B8-2*C8)*1/1000)*LN((B8+2*'Variables Generales'!$B$16)/(B8)))/(2*'Variables Generales'!$B$6))</f>
        <v>8.0049358667086731E-3</v>
      </c>
      <c r="I8" s="5">
        <f>((B8-2*C8)/('Variables Generales'!$B$3*(B8+2*'Variables Generales'!$B$16)))</f>
        <v>5.2335252719129886E-2</v>
      </c>
      <c r="J8" s="5">
        <f t="shared" si="2"/>
        <v>8.1265474066116811E-2</v>
      </c>
      <c r="K8" s="6">
        <f>(PI()*'Variables Generales'!$B$12*((B8-2*C8)*1/1000)*('Variables Generales'!$B$14-'Variables Generales'!$B$13))/J8</f>
        <v>711.50772765169029</v>
      </c>
      <c r="L8" s="7">
        <f>(PI()*(((B8-2*C8)/2)*1/1000)^2)*'Variables Generales'!$B$8*'Variables Generales'!$B$9</f>
        <v>1.9376245406461641</v>
      </c>
      <c r="M8" s="6">
        <f>IF('Variables Generales'!$B$14-(K8/(L8*'Variables Generales'!$B$10))&lt;'Variables Generales'!$B$13,'Variables Generales'!$B$13,'Variables Generales'!$B$14-(K8/(L8*'Variables Generales'!$B$10)))</f>
        <v>59.912277546284194</v>
      </c>
      <c r="N8" s="2">
        <f>'Variables Generales'!$B$14-M8</f>
        <v>8.7722453715805671E-2</v>
      </c>
      <c r="O8" s="2">
        <f>N8/'Variables Generales'!$B$14*100</f>
        <v>0.14620408952634278</v>
      </c>
      <c r="Q8" s="4">
        <v>50</v>
      </c>
      <c r="R8" s="4">
        <v>50.1</v>
      </c>
      <c r="S8" s="6">
        <v>6.9</v>
      </c>
      <c r="T8" s="6">
        <f>(((R8-2*S8)*1/1000)*'Variables Generales'!$B$8*'Variables Generales'!$B$9)/'Variables Generales'!$B$11</f>
        <v>114882.48927038627</v>
      </c>
      <c r="U8" s="6">
        <f>0.023*(T8^(0.8))*('Variables Generales'!$B$15^(0.3))</f>
        <v>356.71952566167073</v>
      </c>
      <c r="V8" s="5">
        <f>(1/(U8*'Variables Generales'!$B$7/((R8-2*S8)*1/1000)))</f>
        <v>1.7544934435663993E-4</v>
      </c>
      <c r="W8" s="5">
        <f>((((R8-2*S8)*1/1000)*LN(R8/(R8-2*S8)))/(2*'Variables Generales'!$B$5))</f>
        <v>2.9239946463916273E-2</v>
      </c>
      <c r="X8" s="5">
        <f>((((R8-2*S8)*1/1000)*LN((R8+2*'Variables Generales'!$B$16)/(R8)))/(2*'Variables Generales'!$B$6))</f>
        <v>7.1046252313331252E-3</v>
      </c>
      <c r="Y8" s="5">
        <f>((R8-2*S8)/('Variables Generales'!$B$3*(R8+2*'Variables Generales'!$B$16)))</f>
        <v>4.6449136276391551E-2</v>
      </c>
      <c r="Z8" s="5">
        <f t="shared" si="0"/>
        <v>8.2969157315997591E-2</v>
      </c>
      <c r="AA8" s="6">
        <f>(PI()*'Variables Generales'!$B$12*((R8-2*S8)*1/1000)*('Variables Generales'!$B$14-'Variables Generales'!$B$13))/Z8</f>
        <v>618.51798495360231</v>
      </c>
      <c r="AB8" s="7">
        <f>(PI()*(((R8-2*S8)/2)*1/1000)^2)*'Variables Generales'!$B$8*'Variables Generales'!$B$9</f>
        <v>1.5262871939814102</v>
      </c>
      <c r="AC8" s="6">
        <f>IF('Variables Generales'!$B$14-(AA8/(AB8*'Variables Generales'!$B$10))&lt;'Variables Generales'!$B$13,'Variables Generales'!$B$13,'Variables Generales'!$B$14-(AA8/(AB8*'Variables Generales'!$B$10)))</f>
        <v>59.903190751695014</v>
      </c>
      <c r="AD8" s="2">
        <f>'Variables Generales'!$B$14-AC8</f>
        <v>9.6809248304985829E-2</v>
      </c>
      <c r="AE8" s="2">
        <f>AD8/'Variables Generales'!$B$14*100</f>
        <v>0.16134874717497638</v>
      </c>
      <c r="AG8" s="4">
        <v>50</v>
      </c>
      <c r="AH8" s="4">
        <v>50.1</v>
      </c>
      <c r="AI8" s="6">
        <v>8.3000000000000007</v>
      </c>
      <c r="AJ8" s="6">
        <f>(((AH8-2*AI8)*1/1000)*'Variables Generales'!$B$8*'Variables Generales'!$B$9)/'Variables Generales'!$B$11</f>
        <v>106021.03004291847</v>
      </c>
      <c r="AK8" s="6">
        <f>0.023*(AJ8^(0.8))*('Variables Generales'!$B$15^(0.3))</f>
        <v>334.53181549904161</v>
      </c>
      <c r="AL8" s="5">
        <f>(1/(AK8*'Variables Generales'!$B$7/((AH8-2*AI8)*1/1000)))</f>
        <v>1.7265508993066355E-4</v>
      </c>
      <c r="AM8" s="5">
        <f>((((AH8-2*AI8)*1/1000)*LN(AH8/(AH8-2*AI8)))/(2*'Variables Generales'!$B$5))</f>
        <v>3.3707328925508109E-2</v>
      </c>
      <c r="AN8" s="5">
        <f>((((AH8-2*AI8)*1/1000)*LN((AH8+2*'Variables Generales'!$B$16)/(AH8)))/(2*'Variables Generales'!$B$6))</f>
        <v>6.556610061974096E-3</v>
      </c>
      <c r="AO8" s="5">
        <f>((AH8-2*AI8)/('Variables Generales'!$B$3*(AH8+2*'Variables Generales'!$B$16)))</f>
        <v>4.2866282789507361E-2</v>
      </c>
      <c r="AP8" s="5">
        <f t="shared" si="1"/>
        <v>8.3302876866920228E-2</v>
      </c>
      <c r="AQ8" s="6">
        <f>(PI()*'Variables Generales'!$B$12*((AH8-2*AI8)*1/1000)*('Variables Generales'!$B$14-'Variables Generales'!$B$13))/AP8</f>
        <v>568.52189304968294</v>
      </c>
      <c r="AR8" s="7">
        <f>(PI()*(((AH8-2*AI8)/2)*1/1000)^2)*'Variables Generales'!$B$8*'Variables Generales'!$B$9</f>
        <v>1.2999080234695854</v>
      </c>
      <c r="AS8" s="6">
        <f>IF('Variables Generales'!$B$14-(AQ8/(AR8*'Variables Generales'!$B$10))&lt;'Variables Generales'!$B$13,'Variables Generales'!$B$13,'Variables Generales'!$B$14-(AQ8/(AR8*'Variables Generales'!$B$10)))</f>
        <v>59.895519475267562</v>
      </c>
      <c r="AT8" s="2">
        <f>'Variables Generales'!$B$14-AS8</f>
        <v>0.10448052473243763</v>
      </c>
      <c r="AU8" s="2">
        <f>AT8/'Variables Generales'!$B$14*100</f>
        <v>0.17413420788739603</v>
      </c>
    </row>
    <row r="9" spans="1:47" x14ac:dyDescent="0.25">
      <c r="A9" s="4">
        <v>63</v>
      </c>
      <c r="B9" s="4">
        <v>63.1</v>
      </c>
      <c r="C9" s="6">
        <v>5.8</v>
      </c>
      <c r="D9" s="6">
        <f>(((B9-2*C9)*1/1000)*'Variables Generales'!$B$8*'Variables Generales'!$B$9)/'Variables Generales'!$B$11</f>
        <v>162987.55364806869</v>
      </c>
      <c r="E9" s="6">
        <f>0.023*(D9^(0.8))*('Variables Generales'!$B$15^(0.3))</f>
        <v>471.89716152219989</v>
      </c>
      <c r="F9" s="5">
        <f>(1/(E9*'Variables Generales'!$B$7/((B9-2*C9)*1/1000)))</f>
        <v>1.8816197826207668E-4</v>
      </c>
      <c r="G9" s="5">
        <f>((((B9-2*C9)*1/1000)*LN(B9/(B9-2*C9)))/(2*'Variables Generales'!$B$5))</f>
        <v>2.6154141341725161E-2</v>
      </c>
      <c r="H9" s="5">
        <f>((((B9-2*C9)*1/1000)*LN((B9+2*'Variables Generales'!$B$16)/(B9)))/(2*'Variables Generales'!$B$6))</f>
        <v>8.034973264344188E-3</v>
      </c>
      <c r="I9" s="5">
        <f>((B9-2*C9)/('Variables Generales'!$B$3*(B9+2*'Variables Generales'!$B$16)))</f>
        <v>5.2739375320020487E-2</v>
      </c>
      <c r="J9" s="5">
        <f t="shared" si="2"/>
        <v>8.7116651904351916E-2</v>
      </c>
      <c r="K9" s="6">
        <f>(PI()*'Variables Generales'!$B$12*((B9-2*C9)*1/1000)*('Variables Generales'!$B$14-'Variables Generales'!$B$13))/J9</f>
        <v>835.73470921357114</v>
      </c>
      <c r="L9" s="7">
        <f>(PI()*(((B9-2*C9)/2)*1/1000)^2)*'Variables Generales'!$B$8*'Variables Generales'!$B$9</f>
        <v>3.0721149968787769</v>
      </c>
      <c r="M9" s="6">
        <f>IF('Variables Generales'!$B$14-(K9/(L9*'Variables Generales'!$B$10))&lt;'Variables Generales'!$B$13,'Variables Generales'!$B$13,'Variables Generales'!$B$14-(K9/(L9*'Variables Generales'!$B$10)))</f>
        <v>59.935012213206349</v>
      </c>
      <c r="N9" s="2">
        <f>'Variables Generales'!$B$14-M9</f>
        <v>6.4987786793651026E-2</v>
      </c>
      <c r="O9" s="2">
        <f>N9/'Variables Generales'!$B$14*100</f>
        <v>0.10831297798941837</v>
      </c>
      <c r="Q9" s="4">
        <v>63</v>
      </c>
      <c r="R9" s="4">
        <v>63.1</v>
      </c>
      <c r="S9" s="6">
        <v>8.6</v>
      </c>
      <c r="T9" s="6">
        <f>(((R9-2*S9)*1/1000)*'Variables Generales'!$B$8*'Variables Generales'!$B$9)/'Variables Generales'!$B$11</f>
        <v>145264.63519313309</v>
      </c>
      <c r="U9" s="6">
        <f>0.023*(T9^(0.8))*('Variables Generales'!$B$15^(0.3))</f>
        <v>430.37965219576665</v>
      </c>
      <c r="V9" s="5">
        <f>(1/(U9*'Variables Generales'!$B$7/((R9-2*S9)*1/1000)))</f>
        <v>1.8387935077954226E-4</v>
      </c>
      <c r="W9" s="5">
        <f>((((R9-2*S9)*1/1000)*LN(R9/(R9-2*S9)))/(2*'Variables Generales'!$B$5))</f>
        <v>3.6519836122156646E-2</v>
      </c>
      <c r="X9" s="5">
        <f>((((R9-2*S9)*1/1000)*LN((R9+2*'Variables Generales'!$B$16)/(R9)))/(2*'Variables Generales'!$B$6))</f>
        <v>7.1612674336582194E-3</v>
      </c>
      <c r="Y9" s="5">
        <f>((R9-2*S9)/('Variables Generales'!$B$3*(R9+2*'Variables Generales'!$B$16)))</f>
        <v>4.7004608294930889E-2</v>
      </c>
      <c r="Z9" s="5">
        <f t="shared" si="0"/>
        <v>9.0869591201525296E-2</v>
      </c>
      <c r="AA9" s="6">
        <f>(PI()*'Variables Generales'!$B$12*((R9-2*S9)*1/1000)*('Variables Generales'!$B$14-'Variables Generales'!$B$13))/Z9</f>
        <v>714.0958312004376</v>
      </c>
      <c r="AB9" s="7">
        <f>(PI()*(((R9-2*S9)/2)*1/1000)^2)*'Variables Generales'!$B$8*'Variables Generales'!$B$9</f>
        <v>2.4403290023844573</v>
      </c>
      <c r="AC9" s="6">
        <f>IF('Variables Generales'!$B$14-(AA9/(AB9*'Variables Generales'!$B$10))&lt;'Variables Generales'!$B$13,'Variables Generales'!$B$13,'Variables Generales'!$B$14-(AA9/(AB9*'Variables Generales'!$B$10)))</f>
        <v>59.930094895004082</v>
      </c>
      <c r="AD9" s="2">
        <f>'Variables Generales'!$B$14-AC9</f>
        <v>6.9905104995918066E-2</v>
      </c>
      <c r="AE9" s="2">
        <f>AD9/'Variables Generales'!$B$14*100</f>
        <v>0.11650850832653011</v>
      </c>
      <c r="AG9" s="4">
        <v>63</v>
      </c>
      <c r="AH9" s="4">
        <v>63.1</v>
      </c>
      <c r="AI9" s="6">
        <v>10.5</v>
      </c>
      <c r="AJ9" s="6">
        <f>(((AH9-2*AI9)*1/1000)*'Variables Generales'!$B$8*'Variables Generales'!$B$9)/'Variables Generales'!$B$11</f>
        <v>133238.36909871246</v>
      </c>
      <c r="AK9" s="6">
        <f>0.023*(AJ9^(0.8))*('Variables Generales'!$B$15^(0.3))</f>
        <v>401.6310295187389</v>
      </c>
      <c r="AL9" s="5">
        <f>(1/(AK9*'Variables Generales'!$B$7/((AH9-2*AI9)*1/1000)))</f>
        <v>1.8072858310656266E-4</v>
      </c>
      <c r="AM9" s="5">
        <f>((((AH9-2*AI9)*1/1000)*LN(AH9/(AH9-2*AI9)))/(2*'Variables Generales'!$B$5))</f>
        <v>4.2591836287392028E-2</v>
      </c>
      <c r="AN9" s="5">
        <f>((((AH9-2*AI9)*1/1000)*LN((AH9+2*'Variables Generales'!$B$16)/(AH9)))/(2*'Variables Generales'!$B$6))</f>
        <v>6.5683956199784534E-3</v>
      </c>
      <c r="AO9" s="5">
        <f>((AH9-2*AI9)/('Variables Generales'!$B$3*(AH9+2*'Variables Generales'!$B$16)))</f>
        <v>4.3113159242191508E-2</v>
      </c>
      <c r="AP9" s="5">
        <f t="shared" si="1"/>
        <v>9.2454119732668552E-2</v>
      </c>
      <c r="AQ9" s="6">
        <f>(PI()*'Variables Generales'!$B$12*((AH9-2*AI9)*1/1000)*('Variables Generales'!$B$14-'Variables Generales'!$B$13))/AP9</f>
        <v>643.75144119433105</v>
      </c>
      <c r="AR9" s="7">
        <f>(PI()*(((AH9-2*AI9)/2)*1/1000)^2)*'Variables Generales'!$B$8*'Variables Generales'!$B$9</f>
        <v>2.0529917396994675</v>
      </c>
      <c r="AS9" s="6">
        <f>IF('Variables Generales'!$B$14-(AQ9/(AR9*'Variables Generales'!$B$10))&lt;'Variables Generales'!$B$13,'Variables Generales'!$B$13,'Variables Generales'!$B$14-(AQ9/(AR9*'Variables Generales'!$B$10)))</f>
        <v>59.925091381384711</v>
      </c>
      <c r="AT9" s="2">
        <f>'Variables Generales'!$B$14-AS9</f>
        <v>7.4908618615289413E-2</v>
      </c>
      <c r="AU9" s="2">
        <f>AT9/'Variables Generales'!$B$14*100</f>
        <v>0.12484769769214903</v>
      </c>
    </row>
    <row r="10" spans="1:47" x14ac:dyDescent="0.25">
      <c r="A10" s="4">
        <v>75</v>
      </c>
      <c r="B10" s="4">
        <v>75.099999999999994</v>
      </c>
      <c r="C10" s="6">
        <v>6.8</v>
      </c>
      <c r="D10" s="6">
        <f>(((B10-2*C10)*1/1000)*'Variables Generales'!$B$8*'Variables Generales'!$B$9)/'Variables Generales'!$B$11</f>
        <v>194635.62231759657</v>
      </c>
      <c r="E10" s="6">
        <f>0.023*(D10^(0.8))*('Variables Generales'!$B$15^(0.3))</f>
        <v>543.87822866321312</v>
      </c>
      <c r="F10" s="5">
        <f>(1/(E10*'Variables Generales'!$B$7/((B10-2*C10)*1/1000)))</f>
        <v>1.949599692917303E-4</v>
      </c>
      <c r="G10" s="5">
        <f>((((B10-2*C10)*1/1000)*LN(B10/(B10-2*C10)))/(2*'Variables Generales'!$B$5))</f>
        <v>3.0716695283483596E-2</v>
      </c>
      <c r="H10" s="5">
        <f>((((B10-2*C10)*1/1000)*LN((B10+2*'Variables Generales'!$B$16)/(B10)))/(2*'Variables Generales'!$B$6))</f>
        <v>8.0819369532524037E-3</v>
      </c>
      <c r="I10" s="5">
        <f>((B10-2*C10)/('Variables Generales'!$B$3*(B10+2*'Variables Generales'!$B$16)))</f>
        <v>5.3177691309987021E-2</v>
      </c>
      <c r="J10" s="5">
        <f t="shared" si="2"/>
        <v>9.2171283516014751E-2</v>
      </c>
      <c r="K10" s="6">
        <f>(PI()*'Variables Generales'!$B$12*((B10-2*C10)*1/1000)*('Variables Generales'!$B$14-'Variables Generales'!$B$13))/J10</f>
        <v>943.28269469081522</v>
      </c>
      <c r="L10" s="7">
        <f>(PI()*(((B10-2*C10)/2)*1/1000)^2)*'Variables Generales'!$B$8*'Variables Generales'!$B$9</f>
        <v>4.3809998857365455</v>
      </c>
      <c r="M10" s="6">
        <f>IF('Variables Generales'!$B$14-(K10/(L10*'Variables Generales'!$B$10))&lt;'Variables Generales'!$B$13,'Variables Generales'!$B$13,'Variables Generales'!$B$14-(K10/(L10*'Variables Generales'!$B$10)))</f>
        <v>59.948563737839997</v>
      </c>
      <c r="N10" s="2">
        <f>'Variables Generales'!$B$14-M10</f>
        <v>5.1436262160002855E-2</v>
      </c>
      <c r="O10" s="2">
        <f>N10/'Variables Generales'!$B$14*100</f>
        <v>8.5727103600004767E-2</v>
      </c>
      <c r="Q10" s="4">
        <v>75</v>
      </c>
      <c r="R10" s="4">
        <v>75.099999999999994</v>
      </c>
      <c r="S10" s="6">
        <v>10.3</v>
      </c>
      <c r="T10" s="6">
        <f>(((R10-2*S10)*1/1000)*'Variables Generales'!$B$8*'Variables Generales'!$B$9)/'Variables Generales'!$B$11</f>
        <v>172481.97424892703</v>
      </c>
      <c r="U10" s="6">
        <f>0.023*(T10^(0.8))*('Variables Generales'!$B$15^(0.3))</f>
        <v>493.76327351154248</v>
      </c>
      <c r="V10" s="5">
        <f>(1/(U10*'Variables Generales'!$B$7/((R10-2*S10)*1/1000)))</f>
        <v>1.9030479236156216E-4</v>
      </c>
      <c r="W10" s="5">
        <f>((((R10-2*S10)*1/1000)*LN(R10/(R10-2*S10)))/(2*'Variables Generales'!$B$5))</f>
        <v>4.3684455529996356E-2</v>
      </c>
      <c r="X10" s="5">
        <f>((((R10-2*S10)*1/1000)*LN((R10+2*'Variables Generales'!$B$16)/(R10)))/(2*'Variables Generales'!$B$6))</f>
        <v>7.1620416902805854E-3</v>
      </c>
      <c r="Y10" s="5">
        <f>((R10-2*S10)/('Variables Generales'!$B$3*(R10+2*'Variables Generales'!$B$16)))</f>
        <v>4.7124945957630775E-2</v>
      </c>
      <c r="Z10" s="5">
        <f t="shared" si="0"/>
        <v>9.8161747970269275E-2</v>
      </c>
      <c r="AA10" s="6">
        <f>(PI()*'Variables Generales'!$B$12*((R10-2*S10)*1/1000)*('Variables Generales'!$B$14-'Variables Generales'!$B$13))/Z10</f>
        <v>784.90411410181321</v>
      </c>
      <c r="AB10" s="7">
        <f>(PI()*(((R10-2*S10)/2)*1/1000)^2)*'Variables Generales'!$B$8*'Variables Generales'!$B$9</f>
        <v>3.4404560540971576</v>
      </c>
      <c r="AC10" s="6">
        <f>IF('Variables Generales'!$B$14-(AA10/(AB10*'Variables Generales'!$B$10))&lt;'Variables Generales'!$B$13,'Variables Generales'!$B$13,'Variables Generales'!$B$14-(AA10/(AB10*'Variables Generales'!$B$10)))</f>
        <v>59.945499389568013</v>
      </c>
      <c r="AD10" s="2">
        <f>'Variables Generales'!$B$14-AC10</f>
        <v>5.4500610431986729E-2</v>
      </c>
      <c r="AE10" s="2">
        <f>AD10/'Variables Generales'!$B$14*100</f>
        <v>9.0834350719977891E-2</v>
      </c>
      <c r="AG10" s="4">
        <v>75</v>
      </c>
      <c r="AH10" s="4">
        <v>75.099999999999994</v>
      </c>
      <c r="AI10" s="6">
        <v>12.7</v>
      </c>
      <c r="AJ10" s="6">
        <f>(((AH10-2*AI10)*1/1000)*'Variables Generales'!$B$8*'Variables Generales'!$B$9)/'Variables Generales'!$B$11</f>
        <v>157290.90128755363</v>
      </c>
      <c r="AK10" s="6">
        <f>0.023*(AJ10^(0.8))*('Variables Generales'!$B$15^(0.3))</f>
        <v>458.6555919436812</v>
      </c>
      <c r="AL10" s="5">
        <f>(1/(AK10*'Variables Generales'!$B$7/((AH10-2*AI10)*1/1000)))</f>
        <v>1.8682788715009433E-4</v>
      </c>
      <c r="AM10" s="5">
        <f>((((AH10-2*AI10)*1/1000)*LN(AH10/(AH10-2*AI10)))/(2*'Variables Generales'!$B$5))</f>
        <v>5.1292341489187612E-2</v>
      </c>
      <c r="AN10" s="5">
        <f>((((AH10-2*AI10)*1/1000)*LN((AH10+2*'Variables Generales'!$B$16)/(AH10)))/(2*'Variables Generales'!$B$6))</f>
        <v>6.5312563670999095E-3</v>
      </c>
      <c r="AO10" s="5">
        <f>((AH10-2*AI10)/('Variables Generales'!$B$3*(AH10+2*'Variables Generales'!$B$16)))</f>
        <v>4.2974492001729349E-2</v>
      </c>
      <c r="AP10" s="5">
        <f t="shared" si="1"/>
        <v>0.10098491774516696</v>
      </c>
      <c r="AQ10" s="6">
        <f>(PI()*'Variables Generales'!$B$12*((AH10-2*AI10)*1/1000)*('Variables Generales'!$B$14-'Variables Generales'!$B$13))/AP10</f>
        <v>695.7644890580541</v>
      </c>
      <c r="AR10" s="7">
        <f>(PI()*(((AH10-2*AI10)/2)*1/1000)^2)*'Variables Generales'!$B$8*'Variables Generales'!$B$9</f>
        <v>2.8611181195740589</v>
      </c>
      <c r="AS10" s="6">
        <f>IF('Variables Generales'!$B$14-(AQ10/(AR10*'Variables Generales'!$B$10))&lt;'Variables Generales'!$B$13,'Variables Generales'!$B$13,'Variables Generales'!$B$14-(AQ10/(AR10*'Variables Generales'!$B$10)))</f>
        <v>59.941906539480108</v>
      </c>
      <c r="AT10" s="2">
        <f>'Variables Generales'!$B$14-AS10</f>
        <v>5.8093460519891948E-2</v>
      </c>
      <c r="AU10" s="2">
        <f>AT10/'Variables Generales'!$B$14*100</f>
        <v>9.682243419981991E-2</v>
      </c>
    </row>
    <row r="11" spans="1:47" x14ac:dyDescent="0.25">
      <c r="A11" s="4">
        <v>90</v>
      </c>
      <c r="B11" s="4">
        <v>90.1</v>
      </c>
      <c r="C11" s="6">
        <v>8.1999999999999993</v>
      </c>
      <c r="D11" s="6">
        <f>(((B11-2*C11)*1/1000)*'Variables Generales'!$B$8*'Variables Generales'!$B$9)/'Variables Generales'!$B$11</f>
        <v>233246.2660944206</v>
      </c>
      <c r="E11" s="6">
        <f>0.023*(D11^(0.8))*('Variables Generales'!$B$15^(0.3))</f>
        <v>628.60173026960979</v>
      </c>
      <c r="F11" s="5">
        <f>(1/(E11*'Variables Generales'!$B$7/((B11-2*C11)*1/1000)))</f>
        <v>2.0214542753921625E-4</v>
      </c>
      <c r="G11" s="5">
        <f>((((B11-2*C11)*1/1000)*LN(B11/(B11-2*C11)))/(2*'Variables Generales'!$B$5))</f>
        <v>3.7019024578451E-2</v>
      </c>
      <c r="H11" s="5">
        <f>((((B11-2*C11)*1/1000)*LN((B11+2*'Variables Generales'!$B$16)/(B11)))/(2*'Variables Generales'!$B$6))</f>
        <v>8.0903359314080624E-3</v>
      </c>
      <c r="I11" s="5">
        <f>((B11-2*C11)/('Variables Generales'!$B$3*(B11+2*'Variables Generales'!$B$16)))</f>
        <v>5.334781035106767E-2</v>
      </c>
      <c r="J11" s="5">
        <f t="shared" si="2"/>
        <v>9.8659316288465942E-2</v>
      </c>
      <c r="K11" s="6">
        <f>(PI()*'Variables Generales'!$B$12*((B11-2*C11)*1/1000)*('Variables Generales'!$B$14-'Variables Generales'!$B$13))/J11</f>
        <v>1056.0677316237009</v>
      </c>
      <c r="L11" s="7">
        <f>(PI()*(((B11-2*C11)/2)*1/1000)^2)*'Variables Generales'!$B$8*'Variables Generales'!$B$9</f>
        <v>6.2915548335927909</v>
      </c>
      <c r="M11" s="6">
        <f>IF('Variables Generales'!$B$14-(K11/(L11*'Variables Generales'!$B$10))&lt;'Variables Generales'!$B$13,'Variables Generales'!$B$13,'Variables Generales'!$B$14-(K11/(L11*'Variables Generales'!$B$10)))</f>
        <v>59.95990090576246</v>
      </c>
      <c r="N11" s="2">
        <f>'Variables Generales'!$B$14-M11</f>
        <v>4.00990942375401E-2</v>
      </c>
      <c r="O11" s="2">
        <f>N11/'Variables Generales'!$B$14*100</f>
        <v>6.6831823729233492E-2</v>
      </c>
      <c r="Q11" s="4">
        <v>90</v>
      </c>
      <c r="R11" s="4">
        <v>90.1</v>
      </c>
      <c r="S11" s="6">
        <v>12.3</v>
      </c>
      <c r="T11" s="6">
        <f>(((R11-2*S11)*1/1000)*'Variables Generales'!$B$8*'Variables Generales'!$B$9)/'Variables Generales'!$B$11</f>
        <v>207294.84978540774</v>
      </c>
      <c r="U11" s="6">
        <f>0.023*(T11^(0.8))*('Variables Generales'!$B$15^(0.3))</f>
        <v>571.99814690212304</v>
      </c>
      <c r="V11" s="5">
        <f>(1/(U11*'Variables Generales'!$B$7/((R11-2*S11)*1/1000)))</f>
        <v>1.9743251808485794E-4</v>
      </c>
      <c r="W11" s="5">
        <f>((((R11-2*S11)*1/1000)*LN(R11/(R11-2*S11)))/(2*'Variables Generales'!$B$5))</f>
        <v>5.2214966098092827E-2</v>
      </c>
      <c r="X11" s="5">
        <f>((((R11-2*S11)*1/1000)*LN((R11+2*'Variables Generales'!$B$16)/(R11)))/(2*'Variables Generales'!$B$6))</f>
        <v>7.1901900068823358E-3</v>
      </c>
      <c r="Y11" s="5">
        <f>((R11-2*S11)/('Variables Generales'!$B$3*(R11+2*'Variables Generales'!$B$16)))</f>
        <v>4.7412233079985523E-2</v>
      </c>
      <c r="Z11" s="5">
        <f t="shared" si="0"/>
        <v>0.10701482170304555</v>
      </c>
      <c r="AA11" s="6">
        <f>(PI()*'Variables Generales'!$B$12*((R11-2*S11)*1/1000)*('Variables Generales'!$B$14-'Variables Generales'!$B$13))/Z11</f>
        <v>865.28615373961679</v>
      </c>
      <c r="AB11" s="7">
        <f>(PI()*(((R11-2*S11)/2)*1/1000)^2)*'Variables Generales'!$B$8*'Variables Generales'!$B$9</f>
        <v>4.9694189331168541</v>
      </c>
      <c r="AC11" s="6">
        <f>IF('Variables Generales'!$B$14-(AA11/(AB11*'Variables Generales'!$B$10))&lt;'Variables Generales'!$B$13,'Variables Generales'!$B$13,'Variables Generales'!$B$14-(AA11/(AB11*'Variables Generales'!$B$10)))</f>
        <v>59.958403679103611</v>
      </c>
      <c r="AD11" s="2">
        <f>'Variables Generales'!$B$14-AC11</f>
        <v>4.1596320896388761E-2</v>
      </c>
      <c r="AE11" s="2">
        <f>AD11/'Variables Generales'!$B$14*100</f>
        <v>6.9327201493981278E-2</v>
      </c>
      <c r="AG11" s="4">
        <v>90</v>
      </c>
      <c r="AH11" s="4">
        <v>90.1</v>
      </c>
      <c r="AI11" s="6">
        <v>15</v>
      </c>
      <c r="AJ11" s="6">
        <f>(((AH11-2*AI11)*1/1000)*'Variables Generales'!$B$8*'Variables Generales'!$B$9)/'Variables Generales'!$B$11</f>
        <v>190204.89270386266</v>
      </c>
      <c r="AK11" s="6">
        <f>0.023*(AJ11^(0.8))*('Variables Generales'!$B$15^(0.3))</f>
        <v>533.95069904531817</v>
      </c>
      <c r="AL11" s="5">
        <f>(1/(AK11*'Variables Generales'!$B$7/((AH11-2*AI11)*1/1000)))</f>
        <v>1.9406415206580293E-4</v>
      </c>
      <c r="AM11" s="5">
        <f>((((AH11-2*AI11)*1/1000)*LN(AH11/(AH11-2*AI11)))/(2*'Variables Generales'!$B$5))</f>
        <v>6.0837776041737825E-2</v>
      </c>
      <c r="AN11" s="5">
        <f>((((AH11-2*AI11)*1/1000)*LN((AH11+2*'Variables Generales'!$B$16)/(AH11)))/(2*'Variables Generales'!$B$6))</f>
        <v>6.5974109834141727E-3</v>
      </c>
      <c r="AO11" s="5">
        <f>((AH11-2*AI11)/('Variables Generales'!$B$3*(AH11+2*'Variables Generales'!$B$16)))</f>
        <v>4.3503438291711903E-2</v>
      </c>
      <c r="AP11" s="5">
        <f t="shared" si="1"/>
        <v>0.11113268946892971</v>
      </c>
      <c r="AQ11" s="6">
        <f>(PI()*'Variables Generales'!$B$12*((AH11-2*AI11)*1/1000)*('Variables Generales'!$B$14-'Variables Generales'!$B$13))/AP11</f>
        <v>764.53088395822681</v>
      </c>
      <c r="AR11" s="7">
        <f>(PI()*(((AH11-2*AI11)/2)*1/1000)^2)*'Variables Generales'!$B$8*'Variables Generales'!$B$9</f>
        <v>4.1838100065514601</v>
      </c>
      <c r="AS11" s="6">
        <f>IF('Variables Generales'!$B$14-(AQ11/(AR11*'Variables Generales'!$B$10))&lt;'Variables Generales'!$B$13,'Variables Generales'!$B$13,'Variables Generales'!$B$14-(AQ11/(AR11*'Variables Generales'!$B$10)))</f>
        <v>59.956346018954747</v>
      </c>
      <c r="AT11" s="2">
        <f>'Variables Generales'!$B$14-AS11</f>
        <v>4.3653981045252976E-2</v>
      </c>
      <c r="AU11" s="2">
        <f>AT11/'Variables Generales'!$B$14*100</f>
        <v>7.2756635075421627E-2</v>
      </c>
    </row>
    <row r="12" spans="1:47" x14ac:dyDescent="0.25">
      <c r="A12" s="4">
        <v>110</v>
      </c>
      <c r="B12" s="4">
        <v>110.1</v>
      </c>
      <c r="C12" s="6">
        <v>10</v>
      </c>
      <c r="D12" s="6">
        <f>(((B12-2*C12)*1/1000)*'Variables Generales'!$B$8*'Variables Generales'!$B$9)/'Variables Generales'!$B$11</f>
        <v>285149.09871244634</v>
      </c>
      <c r="E12" s="6">
        <f>0.023*(D12^(0.8))*('Variables Generales'!$B$15^(0.3))</f>
        <v>738.21253376466996</v>
      </c>
      <c r="F12" s="5">
        <f>(1/(E12*'Variables Generales'!$B$7/((B12-2*C12)*1/1000)))</f>
        <v>2.1043374432291645E-4</v>
      </c>
      <c r="G12" s="5">
        <f>((((B12-2*C12)*1/1000)*LN(B12/(B12-2*C12)))/(2*'Variables Generales'!$B$5))</f>
        <v>4.5155615020505566E-2</v>
      </c>
      <c r="H12" s="5">
        <f>((((B12-2*C12)*1/1000)*LN((B12+2*'Variables Generales'!$B$16)/(B12)))/(2*'Variables Generales'!$B$6))</f>
        <v>8.1100300004407367E-3</v>
      </c>
      <c r="I12" s="5">
        <f>((B12-2*C12)/('Variables Generales'!$B$3*(B12+2*'Variables Generales'!$B$16)))</f>
        <v>5.3583110318168301E-2</v>
      </c>
      <c r="J12" s="5">
        <f t="shared" si="2"/>
        <v>0.10705918908343752</v>
      </c>
      <c r="K12" s="6">
        <f>(PI()*'Variables Generales'!$B$12*((B12-2*C12)*1/1000)*('Variables Generales'!$B$14-'Variables Generales'!$B$13))/J12</f>
        <v>1189.7705860682977</v>
      </c>
      <c r="L12" s="7">
        <f>(PI()*(((B12-2*C12)/2)*1/1000)^2)*'Variables Generales'!$B$8*'Variables Generales'!$B$9</f>
        <v>9.4031332890232378</v>
      </c>
      <c r="M12" s="6">
        <f>IF('Variables Generales'!$B$14-(K12/(L12*'Variables Generales'!$B$10))&lt;'Variables Generales'!$B$13,'Variables Generales'!$B$13,'Variables Generales'!$B$14-(K12/(L12*'Variables Generales'!$B$10)))</f>
        <v>59.969773252949793</v>
      </c>
      <c r="N12" s="2">
        <f>'Variables Generales'!$B$14-M12</f>
        <v>3.0226747050207337E-2</v>
      </c>
      <c r="O12" s="2">
        <f>N12/'Variables Generales'!$B$14*100</f>
        <v>5.0377911750345561E-2</v>
      </c>
      <c r="Q12" s="4">
        <v>110</v>
      </c>
      <c r="R12" s="4">
        <v>110.1</v>
      </c>
      <c r="S12" s="6">
        <v>15.1</v>
      </c>
      <c r="T12" s="6">
        <f>(((R12-2*S12)*1/1000)*'Variables Generales'!$B$8*'Variables Generales'!$B$9)/'Variables Generales'!$B$11</f>
        <v>252868.06866952789</v>
      </c>
      <c r="U12" s="6">
        <f>0.023*(T12^(0.8))*('Variables Generales'!$B$15^(0.3))</f>
        <v>670.5621026253167</v>
      </c>
      <c r="V12" s="5">
        <f>(1/(U12*'Variables Generales'!$B$7/((R12-2*S12)*1/1000)))</f>
        <v>2.0543752793412658E-4</v>
      </c>
      <c r="W12" s="5">
        <f>((((R12-2*S12)*1/1000)*LN(R12/(R12-2*S12)))/(2*'Variables Generales'!$B$5))</f>
        <v>6.4042484893541959E-2</v>
      </c>
      <c r="X12" s="5">
        <f>((((R12-2*S12)*1/1000)*LN((R12+2*'Variables Generales'!$B$16)/(R12)))/(2*'Variables Generales'!$B$6))</f>
        <v>7.1919133966172558E-3</v>
      </c>
      <c r="Y12" s="5">
        <f>((R12-2*S12)/('Variables Generales'!$B$3*(R12+2*'Variables Generales'!$B$16)))</f>
        <v>4.7517097829319052E-2</v>
      </c>
      <c r="Z12" s="5">
        <f t="shared" si="0"/>
        <v>0.1189569336474124</v>
      </c>
      <c r="AA12" s="6">
        <f>(PI()*'Variables Generales'!$B$12*((R12-2*S12)*1/1000)*('Variables Generales'!$B$14-'Variables Generales'!$B$13))/Z12</f>
        <v>949.55342573491134</v>
      </c>
      <c r="AB12" s="7">
        <f>(PI()*(((R12-2*S12)/2)*1/1000)^2)*'Variables Generales'!$B$8*'Variables Generales'!$B$9</f>
        <v>7.3946320524928169</v>
      </c>
      <c r="AC12" s="6">
        <f>IF('Variables Generales'!$B$14-(AA12/(AB12*'Variables Generales'!$B$10))&lt;'Variables Generales'!$B$13,'Variables Generales'!$B$13,'Variables Generales'!$B$14-(AA12/(AB12*'Variables Generales'!$B$10)))</f>
        <v>59.969323655098485</v>
      </c>
      <c r="AD12" s="2">
        <f>'Variables Generales'!$B$14-AC12</f>
        <v>3.0676344901515051E-2</v>
      </c>
      <c r="AE12" s="2">
        <f>AD12/'Variables Generales'!$B$14*100</f>
        <v>5.1127241502525081E-2</v>
      </c>
      <c r="AG12" s="4">
        <v>110</v>
      </c>
      <c r="AH12" s="4">
        <v>110.1</v>
      </c>
      <c r="AI12" s="6">
        <v>18.3</v>
      </c>
      <c r="AJ12" s="6">
        <f>(((AH12-2*AI12)*1/1000)*'Variables Generales'!$B$8*'Variables Generales'!$B$9)/'Variables Generales'!$B$11</f>
        <v>232613.30472103003</v>
      </c>
      <c r="AK12" s="6">
        <f>0.023*(AJ12^(0.8))*('Variables Generales'!$B$15^(0.3))</f>
        <v>627.23668820800242</v>
      </c>
      <c r="AL12" s="5">
        <f>(1/(AK12*'Variables Generales'!$B$7/((AH12-2*AI12)*1/1000)))</f>
        <v>2.0203559567454795E-4</v>
      </c>
      <c r="AM12" s="5">
        <f>((((AH12-2*AI12)*1/1000)*LN(AH12/(AH12-2*AI12)))/(2*'Variables Generales'!$B$5))</f>
        <v>7.4254043392433702E-2</v>
      </c>
      <c r="AN12" s="5">
        <f>((((AH12-2*AI12)*1/1000)*LN((AH12+2*'Variables Generales'!$B$16)/(AH12)))/(2*'Variables Generales'!$B$6))</f>
        <v>6.6158402334338968E-3</v>
      </c>
      <c r="AO12" s="5">
        <f>((AH12-2*AI12)/('Variables Generales'!$B$3*(AH12+2*'Variables Generales'!$B$16)))</f>
        <v>4.3710972346119537E-2</v>
      </c>
      <c r="AP12" s="5">
        <f t="shared" si="1"/>
        <v>0.12478289156766169</v>
      </c>
      <c r="AQ12" s="6">
        <f>(PI()*'Variables Generales'!$B$12*((AH12-2*AI12)*1/1000)*('Variables Generales'!$B$14-'Variables Generales'!$B$13))/AP12</f>
        <v>832.71172603930006</v>
      </c>
      <c r="AR12" s="7">
        <f>(PI()*(((AH12-2*AI12)/2)*1/1000)^2)*'Variables Generales'!$B$8*'Variables Generales'!$B$9</f>
        <v>6.2574543281698078</v>
      </c>
      <c r="AS12" s="6">
        <f>IF('Variables Generales'!$B$14-(AQ12/(AR12*'Variables Generales'!$B$10))&lt;'Variables Generales'!$B$13,'Variables Generales'!$B$13,'Variables Generales'!$B$14-(AQ12/(AR12*'Variables Generales'!$B$10)))</f>
        <v>59.968209470037756</v>
      </c>
      <c r="AT12" s="2">
        <f>'Variables Generales'!$B$14-AS12</f>
        <v>3.1790529962243852E-2</v>
      </c>
      <c r="AU12" s="2">
        <f>AT12/'Variables Generales'!$B$14*100</f>
        <v>5.298421660373976E-2</v>
      </c>
    </row>
    <row r="13" spans="1:47" x14ac:dyDescent="0.25">
      <c r="A13" s="4">
        <v>125</v>
      </c>
      <c r="B13" s="4">
        <v>125.1</v>
      </c>
      <c r="C13" s="6">
        <v>11.4</v>
      </c>
      <c r="D13" s="6">
        <f>(((B13-2*C13)*1/1000)*'Variables Generales'!$B$8*'Variables Generales'!$B$9)/'Variables Generales'!$B$11</f>
        <v>323759.7424892704</v>
      </c>
      <c r="E13" s="6">
        <f>0.023*(D13^(0.8))*('Variables Generales'!$B$15^(0.3))</f>
        <v>817.15057152061354</v>
      </c>
      <c r="F13" s="5">
        <f>(1/(E13*'Variables Generales'!$B$7/((B13-2*C13)*1/1000)))</f>
        <v>2.1584676862748575E-4</v>
      </c>
      <c r="G13" s="5">
        <f>((((B13-2*C13)*1/1000)*LN(B13/(B13-2*C13)))/(2*'Variables Generales'!$B$5))</f>
        <v>5.1457857659784056E-2</v>
      </c>
      <c r="H13" s="5">
        <f>((((B13-2*C13)*1/1000)*LN((B13+2*'Variables Generales'!$B$16)/(B13)))/(2*'Variables Generales'!$B$6))</f>
        <v>8.1127791095807235E-3</v>
      </c>
      <c r="I13" s="5">
        <f>((B13-2*C13)/('Variables Generales'!$B$3*(B13+2*'Variables Generales'!$B$16)))</f>
        <v>5.3658536585365853E-2</v>
      </c>
      <c r="J13" s="5">
        <f t="shared" si="2"/>
        <v>0.11344502012335811</v>
      </c>
      <c r="K13" s="6">
        <f>(PI()*'Variables Generales'!$B$12*((B13-2*C13)*1/1000)*('Variables Generales'!$B$14-'Variables Generales'!$B$13))/J13</f>
        <v>1274.8309062023645</v>
      </c>
      <c r="L13" s="7">
        <f>(PI()*(((B13-2*C13)/2)*1/1000)^2)*'Variables Generales'!$B$8*'Variables Generales'!$B$9</f>
        <v>12.121999945587897</v>
      </c>
      <c r="M13" s="6">
        <f>IF('Variables Generales'!$B$14-(K13/(L13*'Variables Generales'!$B$10))&lt;'Variables Generales'!$B$13,'Variables Generales'!$B$13,'Variables Generales'!$B$14-(K13/(L13*'Variables Generales'!$B$10)))</f>
        <v>59.974876561300199</v>
      </c>
      <c r="N13" s="2">
        <f>'Variables Generales'!$B$14-M13</f>
        <v>2.5123438699800715E-2</v>
      </c>
      <c r="O13" s="2">
        <f>N13/'Variables Generales'!$B$14*100</f>
        <v>4.1872397833001195E-2</v>
      </c>
      <c r="Q13" s="4">
        <v>125</v>
      </c>
      <c r="R13" s="4">
        <v>125.1</v>
      </c>
      <c r="S13" s="6">
        <v>17.100000000000001</v>
      </c>
      <c r="T13" s="6">
        <f>(((R13-2*S13)*1/1000)*'Variables Generales'!$B$8*'Variables Generales'!$B$9)/'Variables Generales'!$B$11</f>
        <v>287680.94420600863</v>
      </c>
      <c r="U13" s="6">
        <f>0.023*(T13^(0.8))*('Variables Generales'!$B$15^(0.3))</f>
        <v>743.45157937458782</v>
      </c>
      <c r="V13" s="5">
        <f>(1/(U13*'Variables Generales'!$B$7/((R13-2*S13)*1/1000)))</f>
        <v>2.1080611337576981E-4</v>
      </c>
      <c r="W13" s="5">
        <f>((((R13-2*S13)*1/1000)*LN(R13/(R13-2*S13)))/(2*'Variables Generales'!$B$5))</f>
        <v>7.2573063851773492E-2</v>
      </c>
      <c r="X13" s="5">
        <f>((((R13-2*S13)*1/1000)*LN((R13+2*'Variables Generales'!$B$16)/(R13)))/(2*'Variables Generales'!$B$6))</f>
        <v>7.2087157483957734E-3</v>
      </c>
      <c r="Y13" s="5">
        <f>((R13-2*S13)/('Variables Generales'!$B$3*(R13+2*'Variables Generales'!$B$16)))</f>
        <v>4.7678992918961445E-2</v>
      </c>
      <c r="Z13" s="5">
        <f t="shared" si="0"/>
        <v>0.12767157863250647</v>
      </c>
      <c r="AA13" s="6">
        <f>(PI()*'Variables Generales'!$B$12*((R13-2*S13)*1/1000)*('Variables Generales'!$B$14-'Variables Generales'!$B$13))/Z13</f>
        <v>1006.5423242316776</v>
      </c>
      <c r="AB13" s="7">
        <f>(PI()*(((R13-2*S13)/2)*1/1000)^2)*'Variables Generales'!$B$8*'Variables Generales'!$B$9</f>
        <v>9.5708558836308519</v>
      </c>
      <c r="AC13" s="6">
        <f>IF('Variables Generales'!$B$14-(AA13/(AB13*'Variables Generales'!$B$10))&lt;'Variables Generales'!$B$13,'Variables Generales'!$B$13,'Variables Generales'!$B$14-(AA13/(AB13*'Variables Generales'!$B$10)))</f>
        <v>59.974876390147855</v>
      </c>
      <c r="AD13" s="2">
        <f>'Variables Generales'!$B$14-AC13</f>
        <v>2.5123609852144568E-2</v>
      </c>
      <c r="AE13" s="2">
        <f>AD13/'Variables Generales'!$B$14*100</f>
        <v>4.1872683086907614E-2</v>
      </c>
      <c r="AG13" s="4">
        <v>125</v>
      </c>
      <c r="AH13" s="4">
        <v>125.1</v>
      </c>
      <c r="AI13" s="6" t="s">
        <v>26</v>
      </c>
      <c r="AJ13" s="6" t="s">
        <v>26</v>
      </c>
      <c r="AK13" s="6" t="s">
        <v>26</v>
      </c>
      <c r="AL13" s="6" t="s">
        <v>26</v>
      </c>
      <c r="AM13" s="6" t="s">
        <v>26</v>
      </c>
      <c r="AN13" s="6" t="s">
        <v>26</v>
      </c>
      <c r="AO13" s="6" t="s">
        <v>26</v>
      </c>
      <c r="AP13" s="6" t="s">
        <v>26</v>
      </c>
      <c r="AQ13" s="6" t="s">
        <v>26</v>
      </c>
      <c r="AR13" s="6" t="s">
        <v>26</v>
      </c>
      <c r="AS13" s="6" t="s">
        <v>26</v>
      </c>
      <c r="AT13" s="6" t="s">
        <v>26</v>
      </c>
      <c r="AU13" s="6" t="s">
        <v>26</v>
      </c>
    </row>
    <row r="14" spans="1:47" x14ac:dyDescent="0.25">
      <c r="A14" s="4">
        <v>160</v>
      </c>
      <c r="B14" s="4">
        <v>160.1</v>
      </c>
      <c r="C14" s="6">
        <v>14.6</v>
      </c>
      <c r="D14" s="6">
        <f>(((B14-2*C14)*1/1000)*'Variables Generales'!$B$8*'Variables Generales'!$B$9)/'Variables Generales'!$B$11</f>
        <v>414273.21888412023</v>
      </c>
      <c r="E14" s="6">
        <f>0.023*(D14^(0.8))*('Variables Generales'!$B$15^(0.3))</f>
        <v>995.29838429165341</v>
      </c>
      <c r="F14" s="5">
        <f>(1/(E14*'Variables Generales'!$B$7/((B14-2*C14)*1/1000)))</f>
        <v>2.2675577367990555E-4</v>
      </c>
      <c r="G14" s="5">
        <f>((((B14-2*C14)*1/1000)*LN(B14/(B14-2*C14)))/(2*'Variables Generales'!$B$5))</f>
        <v>6.5896678934160083E-2</v>
      </c>
      <c r="H14" s="5">
        <f>((((B14-2*C14)*1/1000)*LN((B14+2*'Variables Generales'!$B$16)/(B14)))/(2*'Variables Generales'!$B$6))</f>
        <v>8.1254923196503025E-3</v>
      </c>
      <c r="I14" s="5">
        <f>((B14-2*C14)/('Variables Generales'!$B$3*(B14+2*'Variables Generales'!$B$16)))</f>
        <v>5.3835081225580922E-2</v>
      </c>
      <c r="J14" s="5">
        <f t="shared" si="2"/>
        <v>0.1280840082530712</v>
      </c>
      <c r="K14" s="6">
        <f>(PI()*'Variables Generales'!$B$12*((B14-2*C14)*1/1000)*('Variables Generales'!$B$14-'Variables Generales'!$B$13))/J14</f>
        <v>1444.7979711414871</v>
      </c>
      <c r="L14" s="7">
        <f>(PI()*(((B14-2*C14)/2)*1/1000)^2)*'Variables Generales'!$B$8*'Variables Generales'!$B$9</f>
        <v>19.847339718981413</v>
      </c>
      <c r="M14" s="6">
        <f>IF('Variables Generales'!$B$14-(K14/(L14*'Variables Generales'!$B$10))&lt;'Variables Generales'!$B$13,'Variables Generales'!$B$13,'Variables Generales'!$B$14-(K14/(L14*'Variables Generales'!$B$10)))</f>
        <v>59.982609759197857</v>
      </c>
      <c r="N14" s="2">
        <f>'Variables Generales'!$B$14-M14</f>
        <v>1.7390240802143353E-2</v>
      </c>
      <c r="O14" s="2">
        <f>N14/'Variables Generales'!$B$14*100</f>
        <v>2.898373467023892E-2</v>
      </c>
      <c r="Q14" s="4">
        <v>160</v>
      </c>
      <c r="R14" s="4">
        <v>160.1</v>
      </c>
      <c r="S14" s="6">
        <v>21.9</v>
      </c>
      <c r="T14" s="6">
        <f>(((R14-2*S14)*1/1000)*'Variables Generales'!$B$8*'Variables Generales'!$B$9)/'Variables Generales'!$B$11</f>
        <v>368067.03862660943</v>
      </c>
      <c r="U14" s="6">
        <f>0.023*(T14^(0.8))*('Variables Generales'!$B$15^(0.3))</f>
        <v>905.45183581289643</v>
      </c>
      <c r="V14" s="5">
        <f>(1/(U14*'Variables Generales'!$B$7/((R14-2*S14)*1/1000)))</f>
        <v>2.21455447378148E-4</v>
      </c>
      <c r="W14" s="5">
        <f>((((R14-2*S14)*1/1000)*LN(R14/(R14-2*S14)))/(2*'Variables Generales'!$B$5))</f>
        <v>9.2931131708993087E-2</v>
      </c>
      <c r="X14" s="5">
        <f>((((R14-2*S14)*1/1000)*LN((R14+2*'Variables Generales'!$B$16)/(R14)))/(2*'Variables Generales'!$B$6))</f>
        <v>7.219211281706113E-3</v>
      </c>
      <c r="Y14" s="5">
        <f>((R14-2*S14)/('Variables Generales'!$B$3*(R14+2*'Variables Generales'!$B$16)))</f>
        <v>4.7830557269175407E-2</v>
      </c>
      <c r="Z14" s="5">
        <f t="shared" si="0"/>
        <v>0.14820235570725274</v>
      </c>
      <c r="AA14" s="6">
        <f>(PI()*'Variables Generales'!$B$12*((R14-2*S14)*1/1000)*('Variables Generales'!$B$14-'Variables Generales'!$B$13))/Z14</f>
        <v>1109.3970182929802</v>
      </c>
      <c r="AB14" s="7">
        <f>(PI()*(((R14-2*S14)/2)*1/1000)^2)*'Variables Generales'!$B$8*'Variables Generales'!$B$9</f>
        <v>15.66687721449083</v>
      </c>
      <c r="AC14" s="6">
        <f>IF('Variables Generales'!$B$14-(AA14/(AB14*'Variables Generales'!$B$10))&lt;'Variables Generales'!$B$13,'Variables Generales'!$B$13,'Variables Generales'!$B$14-(AA14/(AB14*'Variables Generales'!$B$10)))</f>
        <v>59.983083701867528</v>
      </c>
      <c r="AD14" s="2">
        <f>'Variables Generales'!$B$14-AC14</f>
        <v>1.6916298132471752E-2</v>
      </c>
      <c r="AE14" s="2">
        <f>AD14/'Variables Generales'!$B$14*100</f>
        <v>2.8193830220786253E-2</v>
      </c>
      <c r="AG14" s="4">
        <v>160</v>
      </c>
      <c r="AH14" s="4">
        <v>160.1</v>
      </c>
      <c r="AI14" s="6" t="s">
        <v>26</v>
      </c>
      <c r="AJ14" s="6" t="s">
        <v>26</v>
      </c>
      <c r="AK14" s="6" t="s">
        <v>26</v>
      </c>
      <c r="AL14" s="6" t="s">
        <v>26</v>
      </c>
      <c r="AM14" s="6" t="s">
        <v>26</v>
      </c>
      <c r="AN14" s="6" t="s">
        <v>26</v>
      </c>
      <c r="AO14" s="6" t="s">
        <v>26</v>
      </c>
      <c r="AP14" s="6" t="s">
        <v>26</v>
      </c>
      <c r="AQ14" s="6" t="s">
        <v>26</v>
      </c>
      <c r="AR14" s="6" t="s">
        <v>26</v>
      </c>
      <c r="AS14" s="6" t="s">
        <v>26</v>
      </c>
      <c r="AT14" s="6" t="s">
        <v>26</v>
      </c>
      <c r="AU14" s="6" t="s">
        <v>26</v>
      </c>
    </row>
    <row r="15" spans="1:47" x14ac:dyDescent="0.25">
      <c r="A15" s="4">
        <v>200</v>
      </c>
      <c r="B15" s="4">
        <v>200.1</v>
      </c>
      <c r="C15" s="6">
        <v>18.2</v>
      </c>
      <c r="D15" s="6">
        <f>(((B15-2*C15)*1/1000)*'Variables Generales'!$B$8*'Variables Generales'!$B$9)/'Variables Generales'!$B$11</f>
        <v>518078.88412017166</v>
      </c>
      <c r="E15" s="6">
        <f>0.023*(D15^(0.8))*('Variables Generales'!$B$15^(0.3))</f>
        <v>1190.2563999998183</v>
      </c>
      <c r="F15" s="5">
        <f>(1/(E15*'Variables Generales'!$B$7/((B15-2*C15)*1/1000)))</f>
        <v>2.3712653787065366E-4</v>
      </c>
      <c r="G15" s="5">
        <f>((((B15-2*C15)*1/1000)*LN(B15/(B15-2*C15)))/(2*'Variables Generales'!$B$5))</f>
        <v>8.216993413925594E-2</v>
      </c>
      <c r="H15" s="5">
        <f>((((B15-2*C15)*1/1000)*LN((B15+2*'Variables Generales'!$B$16)/(B15)))/(2*'Variables Generales'!$B$6))</f>
        <v>8.1402958380779114E-3</v>
      </c>
      <c r="I15" s="5">
        <f>((B15-2*C15)/('Variables Generales'!$B$3*(B15+2*'Variables Generales'!$B$16)))</f>
        <v>5.3999670130298529E-2</v>
      </c>
      <c r="J15" s="5">
        <f t="shared" si="2"/>
        <v>0.14454702664550304</v>
      </c>
      <c r="K15" s="6">
        <f>(PI()*'Variables Generales'!$B$12*((B15-2*C15)*1/1000)*('Variables Generales'!$B$14-'Variables Generales'!$B$13))/J15</f>
        <v>1601.0389711734128</v>
      </c>
      <c r="L15" s="7">
        <f>(PI()*(((B15-2*C15)/2)*1/1000)^2)*'Variables Generales'!$B$8*'Variables Generales'!$B$9</f>
        <v>31.039903979907031</v>
      </c>
      <c r="M15" s="6">
        <f>IF('Variables Generales'!$B$14-(K15/(L15*'Variables Generales'!$B$10))&lt;'Variables Generales'!$B$13,'Variables Generales'!$B$13,'Variables Generales'!$B$14-(K15/(L15*'Variables Generales'!$B$10)))</f>
        <v>59.987677968628461</v>
      </c>
      <c r="N15" s="2">
        <f>'Variables Generales'!$B$14-M15</f>
        <v>1.232203137153931E-2</v>
      </c>
      <c r="O15" s="2">
        <f>N15/'Variables Generales'!$B$14*100</f>
        <v>2.0536718952565518E-2</v>
      </c>
      <c r="Q15" s="4">
        <v>200</v>
      </c>
      <c r="R15" s="4">
        <v>200.1</v>
      </c>
      <c r="S15" s="6">
        <v>27.4</v>
      </c>
      <c r="T15" s="6">
        <f>(((R15-2*S15)*1/1000)*'Variables Generales'!$B$8*'Variables Generales'!$B$9)/'Variables Generales'!$B$11</f>
        <v>459846.4377682404</v>
      </c>
      <c r="U15" s="6">
        <f>0.023*(T15^(0.8))*('Variables Generales'!$B$15^(0.3))</f>
        <v>1081.9671451734048</v>
      </c>
      <c r="V15" s="5">
        <f>(1/(U15*'Variables Generales'!$B$7/((R15-2*S15)*1/1000)))</f>
        <v>2.3153867702624232E-4</v>
      </c>
      <c r="W15" s="5">
        <f>((((R15-2*S15)*1/1000)*LN(R15/(R15-2*S15)))/(2*'Variables Generales'!$B$5))</f>
        <v>0.11624605574563587</v>
      </c>
      <c r="X15" s="5">
        <f>((((R15-2*S15)*1/1000)*LN((R15+2*'Variables Generales'!$B$16)/(R15)))/(2*'Variables Generales'!$B$6))</f>
        <v>7.2253206186482649E-3</v>
      </c>
      <c r="Y15" s="5">
        <f>((R15-2*S15)/('Variables Generales'!$B$3*(R15+2*'Variables Generales'!$B$16)))</f>
        <v>4.7930067623288802E-2</v>
      </c>
      <c r="Z15" s="5">
        <f t="shared" si="0"/>
        <v>0.1716329826645992</v>
      </c>
      <c r="AA15" s="6">
        <f>(PI()*'Variables Generales'!$B$12*((R15-2*S15)*1/1000)*('Variables Generales'!$B$14-'Variables Generales'!$B$13))/Z15</f>
        <v>1196.8156263786523</v>
      </c>
      <c r="AB15" s="7">
        <f>(PI()*(((R15-2*S15)/2)*1/1000)^2)*'Variables Generales'!$B$8*'Variables Generales'!$B$9</f>
        <v>24.454243870093119</v>
      </c>
      <c r="AC15" s="6">
        <f>IF('Variables Generales'!$B$14-(AA15/(AB15*'Variables Generales'!$B$10))&lt;'Variables Generales'!$B$13,'Variables Generales'!$B$13,'Variables Generales'!$B$14-(AA15/(AB15*'Variables Generales'!$B$10)))</f>
        <v>59.988308404321252</v>
      </c>
      <c r="AD15" s="2">
        <f>'Variables Generales'!$B$14-AC15</f>
        <v>1.1691595678748001E-2</v>
      </c>
      <c r="AE15" s="2">
        <f>AD15/'Variables Generales'!$B$14*100</f>
        <v>1.9485992797913337E-2</v>
      </c>
      <c r="AG15" s="4">
        <v>200</v>
      </c>
      <c r="AH15" s="4">
        <v>200.1</v>
      </c>
      <c r="AI15" s="6" t="s">
        <v>26</v>
      </c>
      <c r="AJ15" s="6" t="s">
        <v>26</v>
      </c>
      <c r="AK15" s="6" t="s">
        <v>26</v>
      </c>
      <c r="AL15" s="6" t="s">
        <v>26</v>
      </c>
      <c r="AM15" s="6" t="s">
        <v>26</v>
      </c>
      <c r="AN15" s="6" t="s">
        <v>26</v>
      </c>
      <c r="AO15" s="6" t="s">
        <v>26</v>
      </c>
      <c r="AP15" s="6" t="s">
        <v>26</v>
      </c>
      <c r="AQ15" s="6" t="s">
        <v>26</v>
      </c>
      <c r="AR15" s="6" t="s">
        <v>26</v>
      </c>
      <c r="AS15" s="6" t="s">
        <v>26</v>
      </c>
      <c r="AT15" s="6" t="s">
        <v>26</v>
      </c>
      <c r="AU15" s="6" t="s">
        <v>26</v>
      </c>
    </row>
    <row r="16" spans="1:47" x14ac:dyDescent="0.25">
      <c r="A16" s="4">
        <v>225</v>
      </c>
      <c r="B16" s="4">
        <v>225.1</v>
      </c>
      <c r="C16" s="6">
        <v>20.5</v>
      </c>
      <c r="D16" s="6">
        <f>(((B16-2*C16)*1/1000)*'Variables Generales'!$B$8*'Variables Generales'!$B$9)/'Variables Generales'!$B$11</f>
        <v>582640.94420600869</v>
      </c>
      <c r="E16" s="6">
        <f>0.023*(D16^(0.8))*('Variables Generales'!$B$15^(0.3))</f>
        <v>1307.5087762729631</v>
      </c>
      <c r="F16" s="5">
        <f>(1/(E16*'Variables Generales'!$B$7/((B16-2*C16)*1/1000)))</f>
        <v>2.4276226581685533E-4</v>
      </c>
      <c r="G16" s="5">
        <f>((((B16-2*C16)*1/1000)*LN(B16/(B16-2*C16)))/(2*'Variables Generales'!$B$5))</f>
        <v>9.2540469864799441E-2</v>
      </c>
      <c r="H16" s="5">
        <f>((((B16-2*C16)*1/1000)*LN((B16+2*'Variables Generales'!$B$16)/(B16)))/(2*'Variables Generales'!$B$6))</f>
        <v>8.1424679535195693E-3</v>
      </c>
      <c r="I16" s="5">
        <f>((B16-2*C16)/('Variables Generales'!$B$3*(B16+2*'Variables Generales'!$B$16)))</f>
        <v>5.4043739908997503E-2</v>
      </c>
      <c r="J16" s="5">
        <f t="shared" si="2"/>
        <v>0.15496943999313337</v>
      </c>
      <c r="K16" s="6">
        <f>(PI()*'Variables Generales'!$B$12*((B16-2*C16)*1/1000)*('Variables Generales'!$B$14-'Variables Generales'!$B$13))/J16</f>
        <v>1679.4617274101179</v>
      </c>
      <c r="L16" s="7">
        <f>(PI()*(((B16-2*C16)/2)*1/1000)^2)*'Variables Generales'!$B$8*'Variables Generales'!$B$9</f>
        <v>39.258218451263261</v>
      </c>
      <c r="M16" s="6">
        <f>IF('Variables Generales'!$B$14-(K16/(L16*'Variables Generales'!$B$10))&lt;'Variables Generales'!$B$13,'Variables Generales'!$B$13,'Variables Generales'!$B$14-(K16/(L16*'Variables Generales'!$B$10)))</f>
        <v>59.989780249341408</v>
      </c>
      <c r="N16" s="2">
        <f>'Variables Generales'!$B$14-M16</f>
        <v>1.0219750658592375E-2</v>
      </c>
      <c r="O16" s="2">
        <f>N16/'Variables Generales'!$B$14*100</f>
        <v>1.7032917764320626E-2</v>
      </c>
      <c r="Q16" s="4">
        <v>225</v>
      </c>
      <c r="R16" s="4">
        <v>225.1</v>
      </c>
      <c r="S16" s="6">
        <v>30.8</v>
      </c>
      <c r="T16" s="6">
        <f>(((R16-2*S16)*1/1000)*'Variables Generales'!$B$8*'Variables Generales'!$B$9)/'Variables Generales'!$B$11</f>
        <v>517445.9227467812</v>
      </c>
      <c r="U16" s="6">
        <f>0.023*(T16^(0.8))*('Variables Generales'!$B$15^(0.3))</f>
        <v>1189.0929039554971</v>
      </c>
      <c r="V16" s="5">
        <f>(1/(U16*'Variables Generales'!$B$7/((R16-2*S16)*1/1000)))</f>
        <v>2.3706856780190508E-4</v>
      </c>
      <c r="W16" s="5">
        <f>((((R16-2*S16)*1/1000)*LN(R16/(R16-2*S16)))/(2*'Variables Generales'!$B$5))</f>
        <v>0.13069035590893593</v>
      </c>
      <c r="X16" s="5">
        <f>((((R16-2*S16)*1/1000)*LN((R16+2*'Variables Generales'!$B$16)/(R16)))/(2*'Variables Generales'!$B$6))</f>
        <v>7.2313607300404665E-3</v>
      </c>
      <c r="Y16" s="5">
        <f>((R16-2*S16)/('Variables Generales'!$B$3*(R16+2*'Variables Generales'!$B$16)))</f>
        <v>4.7996477322765303E-2</v>
      </c>
      <c r="Z16" s="5">
        <f t="shared" si="0"/>
        <v>0.18615526252954359</v>
      </c>
      <c r="AA16" s="6">
        <f>(PI()*'Variables Generales'!$B$12*((R16-2*S16)*1/1000)*('Variables Generales'!$B$14-'Variables Generales'!$B$13))/Z16</f>
        <v>1241.6661035901993</v>
      </c>
      <c r="AB16" s="7">
        <f>(PI()*(((R16-2*S16)/2)*1/1000)^2)*'Variables Generales'!$B$8*'Variables Generales'!$B$9</f>
        <v>30.96410448687443</v>
      </c>
      <c r="AC16" s="6">
        <f>IF('Variables Generales'!$B$14-(AA16/(AB16*'Variables Generales'!$B$10))&lt;'Variables Generales'!$B$13,'Variables Generales'!$B$13,'Variables Generales'!$B$14-(AA16/(AB16*'Variables Generales'!$B$10)))</f>
        <v>59.990420406577542</v>
      </c>
      <c r="AD16" s="2">
        <f>'Variables Generales'!$B$14-AC16</f>
        <v>9.5795934224582879E-3</v>
      </c>
      <c r="AE16" s="2">
        <f>AD16/'Variables Generales'!$B$14*100</f>
        <v>1.5965989037430479E-2</v>
      </c>
      <c r="AG16" s="4">
        <v>225</v>
      </c>
      <c r="AH16" s="4">
        <v>225.1</v>
      </c>
      <c r="AI16" s="6" t="s">
        <v>26</v>
      </c>
      <c r="AJ16" s="6" t="s">
        <v>26</v>
      </c>
      <c r="AK16" s="6" t="s">
        <v>26</v>
      </c>
      <c r="AL16" s="6" t="s">
        <v>26</v>
      </c>
      <c r="AM16" s="6" t="s">
        <v>26</v>
      </c>
      <c r="AN16" s="6" t="s">
        <v>26</v>
      </c>
      <c r="AO16" s="6" t="s">
        <v>26</v>
      </c>
      <c r="AP16" s="6" t="s">
        <v>26</v>
      </c>
      <c r="AQ16" s="6" t="s">
        <v>26</v>
      </c>
      <c r="AR16" s="6" t="s">
        <v>26</v>
      </c>
      <c r="AS16" s="6" t="s">
        <v>26</v>
      </c>
      <c r="AT16" s="6" t="s">
        <v>26</v>
      </c>
      <c r="AU16" s="6" t="s">
        <v>26</v>
      </c>
    </row>
    <row r="17" spans="1:47" x14ac:dyDescent="0.25">
      <c r="A17" s="4">
        <v>250</v>
      </c>
      <c r="B17" s="4">
        <v>250.1</v>
      </c>
      <c r="C17" s="6">
        <v>22.7</v>
      </c>
      <c r="D17" s="6">
        <f>(((B17-2*C17)*1/1000)*'Variables Generales'!$B$8*'Variables Generales'!$B$9)/'Variables Generales'!$B$11</f>
        <v>647835.96566523612</v>
      </c>
      <c r="E17" s="6">
        <f>0.023*(D17^(0.8))*('Variables Generales'!$B$15^(0.3))</f>
        <v>1423.2980552571501</v>
      </c>
      <c r="F17" s="5">
        <f>(1/(E17*'Variables Generales'!$B$7/((B17-2*C17)*1/1000)))</f>
        <v>2.4796706015241054E-4</v>
      </c>
      <c r="G17" s="5">
        <f>((((B17-2*C17)*1/1000)*LN(B17/(B17-2*C17)))/(2*'Variables Generales'!$B$5))</f>
        <v>0.10251137791445664</v>
      </c>
      <c r="H17" s="5">
        <f>((((B17-2*C17)*1/1000)*LN((B17+2*'Variables Generales'!$B$16)/(B17)))/(2*'Variables Generales'!$B$6))</f>
        <v>8.1521737235928423E-3</v>
      </c>
      <c r="I17" s="5">
        <f>((B17-2*C17)/('Variables Generales'!$B$3*(B17+2*'Variables Generales'!$B$16)))</f>
        <v>5.4131958217638498E-2</v>
      </c>
      <c r="J17" s="5">
        <f t="shared" si="2"/>
        <v>0.16504347691584037</v>
      </c>
      <c r="K17" s="6">
        <f>(PI()*'Variables Generales'!$B$12*((B17-2*C17)*1/1000)*('Variables Generales'!$B$14-'Variables Generales'!$B$13))/J17</f>
        <v>1753.4034830894259</v>
      </c>
      <c r="L17" s="7">
        <f>(PI()*(((B17-2*C17)/2)*1/1000)^2)*'Variables Generales'!$B$8*'Variables Generales'!$B$9</f>
        <v>48.535409214653313</v>
      </c>
      <c r="M17" s="6">
        <f>IF('Variables Generales'!$B$14-(K17/(L17*'Variables Generales'!$B$10))&lt;'Variables Generales'!$B$13,'Variables Generales'!$B$13,'Variables Generales'!$B$14-(K17/(L17*'Variables Generales'!$B$10)))</f>
        <v>59.991369738696463</v>
      </c>
      <c r="N17" s="2">
        <f>'Variables Generales'!$B$14-M17</f>
        <v>8.6302613035371678E-3</v>
      </c>
      <c r="O17" s="2">
        <f>N17/'Variables Generales'!$B$14*100</f>
        <v>1.4383768839228614E-2</v>
      </c>
      <c r="Q17" s="4">
        <v>250</v>
      </c>
      <c r="R17" s="4">
        <v>250.1</v>
      </c>
      <c r="S17" s="6">
        <v>34.200000000000003</v>
      </c>
      <c r="T17" s="6">
        <f>(((R17-2*S17)*1/1000)*'Variables Generales'!$B$8*'Variables Generales'!$B$9)/'Variables Generales'!$B$11</f>
        <v>575045.40772532206</v>
      </c>
      <c r="U17" s="6">
        <f>0.023*(T17^(0.8))*('Variables Generales'!$B$15^(0.3))</f>
        <v>1293.8547473890185</v>
      </c>
      <c r="V17" s="5">
        <f>(1/(U17*'Variables Generales'!$B$7/((R17-2*S17)*1/1000)))</f>
        <v>2.4212599034099616E-4</v>
      </c>
      <c r="W17" s="5">
        <f>((((R17-2*S17)*1/1000)*LN(R17/(R17-2*S17)))/(2*'Variables Generales'!$B$5))</f>
        <v>0.14513462953219772</v>
      </c>
      <c r="X17" s="5">
        <f>((((R17-2*S17)*1/1000)*LN((R17+2*'Variables Generales'!$B$16)/(R17)))/(2*'Variables Generales'!$B$6))</f>
        <v>7.2361991479082538E-3</v>
      </c>
      <c r="Y17" s="5">
        <f>((R17-2*S17)/('Variables Generales'!$B$3*(R17+2*'Variables Generales'!$B$16)))</f>
        <v>4.8049715721274623E-2</v>
      </c>
      <c r="Z17" s="5">
        <f t="shared" si="0"/>
        <v>0.20066267039172156</v>
      </c>
      <c r="AA17" s="6">
        <f>(PI()*'Variables Generales'!$B$12*((R17-2*S17)*1/1000)*('Variables Generales'!$B$14-'Variables Generales'!$B$13))/Z17</f>
        <v>1280.1201280702521</v>
      </c>
      <c r="AB17" s="7">
        <f>(PI()*(((R17-2*S17)/2)*1/1000)^2)*'Variables Generales'!$B$8*'Variables Generales'!$B$9</f>
        <v>38.2413191400898</v>
      </c>
      <c r="AC17" s="6">
        <f>IF('Variables Generales'!$B$14-(AA17/(AB17*'Variables Generales'!$B$10))&lt;'Variables Generales'!$B$13,'Variables Generales'!$B$13,'Variables Generales'!$B$14-(AA17/(AB17*'Variables Generales'!$B$10)))</f>
        <v>59.992003155753956</v>
      </c>
      <c r="AD17" s="2">
        <f>'Variables Generales'!$B$14-AC17</f>
        <v>7.996844246044077E-3</v>
      </c>
      <c r="AE17" s="2">
        <f>AD17/'Variables Generales'!$B$14*100</f>
        <v>1.3328073743406794E-2</v>
      </c>
      <c r="AG17" s="4">
        <v>250</v>
      </c>
      <c r="AH17" s="4">
        <v>250.1</v>
      </c>
      <c r="AI17" s="6" t="s">
        <v>26</v>
      </c>
      <c r="AJ17" s="6" t="s">
        <v>26</v>
      </c>
      <c r="AK17" s="6" t="s">
        <v>26</v>
      </c>
      <c r="AL17" s="6" t="s">
        <v>26</v>
      </c>
      <c r="AM17" s="6" t="s">
        <v>26</v>
      </c>
      <c r="AN17" s="6" t="s">
        <v>26</v>
      </c>
      <c r="AO17" s="6" t="s">
        <v>26</v>
      </c>
      <c r="AP17" s="6" t="s">
        <v>26</v>
      </c>
      <c r="AQ17" s="6" t="s">
        <v>26</v>
      </c>
      <c r="AR17" s="6" t="s">
        <v>26</v>
      </c>
      <c r="AS17" s="6" t="s">
        <v>26</v>
      </c>
      <c r="AT17" s="6" t="s">
        <v>26</v>
      </c>
      <c r="AU17" s="6" t="s">
        <v>26</v>
      </c>
    </row>
    <row r="18" spans="1:47" x14ac:dyDescent="0.25">
      <c r="A18" s="4">
        <v>315</v>
      </c>
      <c r="B18" s="4">
        <v>315.10000000000002</v>
      </c>
      <c r="C18" s="6">
        <v>28.6</v>
      </c>
      <c r="D18" s="6">
        <f>(((B18-2*C18)*1/1000)*'Variables Generales'!$B$8*'Variables Generales'!$B$9)/'Variables Generales'!$B$11</f>
        <v>816203.69098712457</v>
      </c>
      <c r="E18" s="6">
        <f>0.023*(D18^(0.8))*('Variables Generales'!$B$15^(0.3))</f>
        <v>1712.2321820969726</v>
      </c>
      <c r="F18" s="5">
        <f>(1/(E18*'Variables Generales'!$B$7/((B18-2*C18)*1/1000)))</f>
        <v>2.5969326885867986E-4</v>
      </c>
      <c r="G18" s="5">
        <f>((((B18-2*C18)*1/1000)*LN(B18/(B18-2*C18)))/(2*'Variables Generales'!$B$5))</f>
        <v>0.12915511810600577</v>
      </c>
      <c r="H18" s="5">
        <f>((((B18-2*C18)*1/1000)*LN((B18+2*'Variables Generales'!$B$16)/(B18)))/(2*'Variables Generales'!$B$6))</f>
        <v>8.1588377211932114E-3</v>
      </c>
      <c r="I18" s="5">
        <f>((B18-2*C18)/('Variables Generales'!$B$3*(B18+2*'Variables Generales'!$B$16)))</f>
        <v>5.4220540313255551E-2</v>
      </c>
      <c r="J18" s="5">
        <f t="shared" si="2"/>
        <v>0.19179418940931323</v>
      </c>
      <c r="K18" s="6">
        <f>(PI()*'Variables Generales'!$B$12*((B18-2*C18)*1/1000)*('Variables Generales'!$B$14-'Variables Generales'!$B$13))/J18</f>
        <v>1900.9832181842894</v>
      </c>
      <c r="L18" s="7">
        <f>(PI()*(((B18-2*C18)/2)*1/1000)^2)*'Variables Generales'!$B$8*'Variables Generales'!$B$9</f>
        <v>77.041671124347246</v>
      </c>
      <c r="M18" s="6">
        <f>IF('Variables Generales'!$B$14-(K18/(L18*'Variables Generales'!$B$10))&lt;'Variables Generales'!$B$13,'Variables Generales'!$B$13,'Variables Generales'!$B$14-(K18/(L18*'Variables Generales'!$B$10)))</f>
        <v>59.994105413238877</v>
      </c>
      <c r="N18" s="2">
        <f>'Variables Generales'!$B$14-M18</f>
        <v>5.8945867611228664E-3</v>
      </c>
      <c r="O18" s="2">
        <f>N18/'Variables Generales'!$B$14*100</f>
        <v>9.8243112685381107E-3</v>
      </c>
      <c r="Q18" s="4">
        <v>315</v>
      </c>
      <c r="R18" s="4">
        <v>315.10000000000002</v>
      </c>
      <c r="S18" s="6">
        <v>44</v>
      </c>
      <c r="T18" s="6">
        <f>(((R18-2*S18)*1/1000)*'Variables Generales'!$B$8*'Variables Generales'!$B$9)/'Variables Generales'!$B$11</f>
        <v>718727.63948497863</v>
      </c>
      <c r="U18" s="6">
        <f>0.023*(T18^(0.8))*('Variables Generales'!$B$15^(0.3))</f>
        <v>1546.5903255743963</v>
      </c>
      <c r="V18" s="5">
        <f>(1/(U18*'Variables Generales'!$B$7/((R18-2*S18)*1/1000)))</f>
        <v>2.5317093845942084E-4</v>
      </c>
      <c r="W18" s="5">
        <f>((((R18-2*S18)*1/1000)*LN(R18/(R18-2*S18)))/(2*'Variables Generales'!$B$5))</f>
        <v>0.18593789770226182</v>
      </c>
      <c r="X18" s="5">
        <f>((((R18-2*S18)*1/1000)*LN((R18+2*'Variables Generales'!$B$16)/(R18)))/(2*'Variables Generales'!$B$6))</f>
        <v>7.1844592729080198E-3</v>
      </c>
      <c r="Y18" s="5">
        <f>((R18-2*S18)/('Variables Generales'!$B$3*(R18+2*'Variables Generales'!$B$16)))</f>
        <v>4.774519079154841E-2</v>
      </c>
      <c r="Z18" s="5">
        <f t="shared" si="0"/>
        <v>0.24112071870517768</v>
      </c>
      <c r="AA18" s="6">
        <f>(PI()*'Variables Generales'!$B$12*((R18-2*S18)*1/1000)*('Variables Generales'!$B$14-'Variables Generales'!$B$13))/Z18</f>
        <v>1331.5117131272666</v>
      </c>
      <c r="AB18" s="7">
        <f>(PI()*(((R18-2*S18)/2)*1/1000)^2)*'Variables Generales'!$B$8*'Variables Generales'!$B$9</f>
        <v>59.738907876774356</v>
      </c>
      <c r="AC18" s="6">
        <f>IF('Variables Generales'!$B$14-(AA18/(AB18*'Variables Generales'!$B$10))&lt;'Variables Generales'!$B$13,'Variables Generales'!$B$13,'Variables Generales'!$B$14-(AA18/(AB18*'Variables Generales'!$B$10)))</f>
        <v>59.994675381601446</v>
      </c>
      <c r="AD18" s="2">
        <f>'Variables Generales'!$B$14-AC18</f>
        <v>5.3246183985535822E-3</v>
      </c>
      <c r="AE18" s="2">
        <f>AD18/'Variables Generales'!$B$14*100</f>
        <v>8.8743639975893043E-3</v>
      </c>
      <c r="AG18" s="4">
        <v>315</v>
      </c>
      <c r="AH18" s="4">
        <v>315.10000000000002</v>
      </c>
      <c r="AI18" s="6" t="s">
        <v>26</v>
      </c>
      <c r="AJ18" s="6" t="s">
        <v>26</v>
      </c>
      <c r="AK18" s="6" t="s">
        <v>26</v>
      </c>
      <c r="AL18" s="6" t="s">
        <v>26</v>
      </c>
      <c r="AM18" s="6" t="s">
        <v>26</v>
      </c>
      <c r="AN18" s="6" t="s">
        <v>26</v>
      </c>
      <c r="AO18" s="6" t="s">
        <v>26</v>
      </c>
      <c r="AP18" s="6" t="s">
        <v>26</v>
      </c>
      <c r="AQ18" s="6" t="s">
        <v>26</v>
      </c>
      <c r="AR18" s="6" t="s">
        <v>26</v>
      </c>
      <c r="AS18" s="6" t="s">
        <v>26</v>
      </c>
      <c r="AT18" s="6" t="s">
        <v>26</v>
      </c>
      <c r="AU18" s="6" t="s">
        <v>26</v>
      </c>
    </row>
    <row r="19" spans="1:47" x14ac:dyDescent="0.25">
      <c r="A19" s="4">
        <v>355</v>
      </c>
      <c r="B19" s="4">
        <v>355.1</v>
      </c>
      <c r="C19" s="6">
        <v>32.200000000000003</v>
      </c>
      <c r="D19" s="6">
        <f>(((B19-2*C19)*1/1000)*'Variables Generales'!$B$8*'Variables Generales'!$B$9)/'Variables Generales'!$B$11</f>
        <v>920009.35622317623</v>
      </c>
      <c r="E19" s="6">
        <f>0.023*(D19^(0.8))*('Variables Generales'!$B$15^(0.3))</f>
        <v>1884.3327974754864</v>
      </c>
      <c r="F19" s="5">
        <f>(1/(E19*'Variables Generales'!$B$7/((B19-2*C19)*1/1000)))</f>
        <v>2.659863996546739E-4</v>
      </c>
      <c r="G19" s="5">
        <f>((((B19-2*C19)*1/1000)*LN(B19/(B19-2*C19)))/(2*'Variables Generales'!$B$5))</f>
        <v>0.14542822183522597</v>
      </c>
      <c r="H19" s="5">
        <f>((((B19-2*C19)*1/1000)*LN((B19+2*'Variables Generales'!$B$16)/(B19)))/(2*'Variables Generales'!$B$6))</f>
        <v>8.1634586957524645E-3</v>
      </c>
      <c r="I19" s="5">
        <f>((B19-2*C19)/('Variables Generales'!$B$3*(B19+2*'Variables Generales'!$B$16)))</f>
        <v>5.427051246149539E-2</v>
      </c>
      <c r="J19" s="5">
        <f t="shared" si="2"/>
        <v>0.20812817939212849</v>
      </c>
      <c r="K19" s="6">
        <f>(PI()*'Variables Generales'!$B$12*((B19-2*C19)*1/1000)*('Variables Generales'!$B$14-'Variables Generales'!$B$13))/J19</f>
        <v>1974.5881801284418</v>
      </c>
      <c r="L19" s="7">
        <f>(PI()*(((B19-2*C19)/2)*1/1000)^2)*'Variables Generales'!$B$8*'Variables Generales'!$B$9</f>
        <v>97.884307762309945</v>
      </c>
      <c r="M19" s="6">
        <f>IF('Variables Generales'!$B$14-(K19/(L19*'Variables Generales'!$B$10))&lt;'Variables Generales'!$B$13,'Variables Generales'!$B$13,'Variables Generales'!$B$14-(K19/(L19*'Variables Generales'!$B$10)))</f>
        <v>59.995180918899088</v>
      </c>
      <c r="N19" s="2">
        <f>'Variables Generales'!$B$14-M19</f>
        <v>4.8190811009121148E-3</v>
      </c>
      <c r="O19" s="2">
        <f>N19/'Variables Generales'!$B$14*100</f>
        <v>8.0318018348535247E-3</v>
      </c>
      <c r="Q19" s="4">
        <v>355</v>
      </c>
      <c r="R19" s="4">
        <v>355.1</v>
      </c>
      <c r="S19" s="6" t="s">
        <v>26</v>
      </c>
      <c r="T19" s="6" t="s">
        <v>26</v>
      </c>
      <c r="U19" s="6" t="s">
        <v>26</v>
      </c>
      <c r="V19" s="6" t="s">
        <v>26</v>
      </c>
      <c r="W19" s="6" t="s">
        <v>26</v>
      </c>
      <c r="X19" s="6" t="s">
        <v>26</v>
      </c>
      <c r="Y19" s="6" t="s">
        <v>26</v>
      </c>
      <c r="Z19" s="6" t="s">
        <v>26</v>
      </c>
      <c r="AA19" s="6" t="s">
        <v>26</v>
      </c>
      <c r="AB19" s="6" t="s">
        <v>26</v>
      </c>
      <c r="AC19" s="6" t="s">
        <v>26</v>
      </c>
      <c r="AD19" s="6" t="s">
        <v>26</v>
      </c>
      <c r="AE19" s="6" t="s">
        <v>26</v>
      </c>
      <c r="AG19" s="4">
        <v>355</v>
      </c>
      <c r="AH19" s="4">
        <v>355.1</v>
      </c>
      <c r="AI19" s="6" t="s">
        <v>26</v>
      </c>
      <c r="AJ19" s="6" t="s">
        <v>26</v>
      </c>
      <c r="AK19" s="6" t="s">
        <v>26</v>
      </c>
      <c r="AL19" s="6" t="s">
        <v>26</v>
      </c>
      <c r="AM19" s="6" t="s">
        <v>26</v>
      </c>
      <c r="AN19" s="6" t="s">
        <v>26</v>
      </c>
      <c r="AO19" s="6" t="s">
        <v>26</v>
      </c>
      <c r="AP19" s="6" t="s">
        <v>26</v>
      </c>
      <c r="AQ19" s="6" t="s">
        <v>26</v>
      </c>
      <c r="AR19" s="6" t="s">
        <v>26</v>
      </c>
      <c r="AS19" s="6" t="s">
        <v>26</v>
      </c>
      <c r="AT19" s="6" t="s">
        <v>26</v>
      </c>
      <c r="AU19" s="6" t="s">
        <v>26</v>
      </c>
    </row>
  </sheetData>
  <mergeCells count="3">
    <mergeCell ref="A1:O1"/>
    <mergeCell ref="Q1:AE1"/>
    <mergeCell ref="AG1:A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Variables Generales</vt:lpstr>
      <vt:lpstr>Temperaturas - PE</vt:lpstr>
      <vt:lpstr>Temperaturas - 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Remilson Cruz</dc:creator>
  <cp:lastModifiedBy>Yaser Uarac</cp:lastModifiedBy>
  <dcterms:created xsi:type="dcterms:W3CDTF">2023-01-03T13:06:11Z</dcterms:created>
  <dcterms:modified xsi:type="dcterms:W3CDTF">2023-01-09T12:34:24Z</dcterms:modified>
</cp:coreProperties>
</file>